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<sst xmlns="http://schemas.openxmlformats.org/spreadsheetml/2006/main" count="132" uniqueCount="61">
  <si>
    <t>Prognozowana sytuacja finansowa gminy w latach spłaty długu</t>
  </si>
  <si>
    <t>w złotych</t>
  </si>
  <si>
    <t>L.p.</t>
  </si>
  <si>
    <t>Wyszczególnienie</t>
  </si>
  <si>
    <t>Lata spłaty kredytu/pożyczki</t>
  </si>
  <si>
    <t>I.</t>
  </si>
  <si>
    <t>A.</t>
  </si>
  <si>
    <t>Dochody własne, w tym:</t>
  </si>
  <si>
    <t>1.</t>
  </si>
  <si>
    <t>2.</t>
  </si>
  <si>
    <t>z majątku jednostki</t>
  </si>
  <si>
    <t>3.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</si>
  <si>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</si>
  <si>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</si>
  <si>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</si>
  <si>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</si>
  <si>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</si>
  <si>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</si>
  <si>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</si>
  <si>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</si>
  <si>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</si>
  <si>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</si>
  <si>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</si>
  <si>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</si>
  <si>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</si>
  <si>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</si>
  <si>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</si>
  <si>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</si>
  <si>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</si>
  <si>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</si>
  <si>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</si>
  <si>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</si>
  <si>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</si>
  <si>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</si>
  <si>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</si>
  <si>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</si>
  <si>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</si>
  <si>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</si>
  <si>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</si>
  <si>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</si>
  <si>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</si>
  <si>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</si>
  <si>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2009 r.</t>
  </si>
  <si>
    <t>2010 r.</t>
  </si>
  <si>
    <t>2011 r.</t>
  </si>
  <si>
    <t>2012 r.</t>
  </si>
  <si>
    <t xml:space="preserve">D. </t>
  </si>
  <si>
    <t>Dochody ogółem:(A+B+C+D)</t>
  </si>
  <si>
    <t>2013 r.</t>
  </si>
  <si>
    <t>2014 r.</t>
  </si>
  <si>
    <t>2015 r.</t>
  </si>
  <si>
    <t>2016 r.</t>
  </si>
  <si>
    <t>2017 r.</t>
  </si>
  <si>
    <t>Przewidywane wykonanie w 2007 r.</t>
  </si>
  <si>
    <t>Plan na 2008 r.</t>
  </si>
  <si>
    <t xml:space="preserve">z podatków i opłat </t>
  </si>
  <si>
    <t>Inne dochody</t>
  </si>
  <si>
    <t>x</t>
  </si>
  <si>
    <t>Załącznik nr 14</t>
  </si>
  <si>
    <t>do Uchwały Rady Miejskiej w Dobrym Mieście</t>
  </si>
  <si>
    <t>nr XVII/101/07 z dnia 28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</si>
</sst>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i/>
      <u val="single"/>
      <sz val="10"/>
      <name val="Arial CE"/>
      <family val="0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center"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vertical="center"/>
    </xf>
    <xf numFmtId="41" fontId="0" fillId="0" borderId="3" xfId="0" applyNumberFormat="1" applyBorder="1" applyAlignment="1">
      <alignment vertical="center"/>
    </xf>
    <xf numFmtId="41" fontId="8" fillId="0" borderId="2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3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41" fontId="8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0" fontId="0" fillId="0" borderId="3" xfId="0" applyNumberFormat="1" applyBorder="1" applyAlignment="1">
      <alignment vertical="center"/>
    </xf>
    <xf numFmtId="10" fontId="0" fillId="0" borderId="4" xfId="0" applyNumberFormat="1" applyBorder="1" applyAlignment="1">
      <alignment vertical="center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0" fontId="0" fillId="0" borderId="3" xfId="0" applyNumberForma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view="pageBreakPreview" zoomScale="90" zoomScaleNormal="75" zoomScaleSheetLayoutView="90" workbookViewId="0" topLeftCell="B22">
      <selection activeCell="I32" sqref="I32"/>
    </sheetView>
  </sheetViews>
  <sheetFormatPr defaultColWidth="9.140625" defaultRowHeight="12.75"/>
  <cols>
    <col min="1" max="1" width="7.28125" style="0" customWidth="1"/>
    <col min="2" max="2" width="38.8515625" style="0" customWidth="1"/>
    <col min="3" max="3" width="16.28125" style="0" customWidth="1"/>
    <col min="4" max="4" width="15.7109375" style="0" customWidth="1"/>
    <col min="5" max="5" width="14.421875" style="0" customWidth="1"/>
    <col min="6" max="8" width="13.00390625" style="0" customWidth="1"/>
    <col min="9" max="9" width="12.8515625" style="0" customWidth="1"/>
    <col min="10" max="10" width="13.00390625" style="0" customWidth="1"/>
  </cols>
  <sheetData>
    <row r="1" spans="6:10" ht="12.75">
      <c r="F1" s="14"/>
      <c r="G1" s="40" t="s">
        <v>58</v>
      </c>
      <c r="H1" s="40"/>
      <c r="I1" s="40"/>
      <c r="J1" s="40"/>
    </row>
    <row r="2" spans="6:10" ht="12.75">
      <c r="F2" s="40" t="s">
        <v>59</v>
      </c>
      <c r="G2" s="40"/>
      <c r="H2" s="40"/>
      <c r="I2" s="40"/>
      <c r="J2" s="40"/>
    </row>
    <row r="3" spans="6:10" ht="12.75">
      <c r="F3" s="14"/>
      <c r="G3" s="40" t="s">
        <v>60</v>
      </c>
      <c r="H3" s="40"/>
      <c r="I3" s="40"/>
      <c r="J3" s="40"/>
    </row>
    <row r="4" spans="1:12" ht="18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1"/>
      <c r="L4" s="1"/>
    </row>
    <row r="5" spans="1:12" ht="13.5" thickBot="1">
      <c r="A5" s="1"/>
      <c r="B5" s="1"/>
      <c r="C5" s="1"/>
      <c r="D5" s="1"/>
      <c r="E5" s="1"/>
      <c r="F5" s="1"/>
      <c r="G5" s="1"/>
      <c r="H5" s="1"/>
      <c r="I5" s="1"/>
      <c r="J5" s="2" t="s">
        <v>1</v>
      </c>
      <c r="K5" s="1"/>
      <c r="L5" s="1"/>
    </row>
    <row r="6" spans="1:12" ht="24" customHeight="1" thickBot="1">
      <c r="A6" s="32" t="s">
        <v>2</v>
      </c>
      <c r="B6" s="32" t="s">
        <v>3</v>
      </c>
      <c r="C6" s="34" t="s">
        <v>53</v>
      </c>
      <c r="D6" s="32" t="s">
        <v>54</v>
      </c>
      <c r="E6" s="36" t="s">
        <v>4</v>
      </c>
      <c r="F6" s="37"/>
      <c r="G6" s="37"/>
      <c r="H6" s="37"/>
      <c r="I6" s="37"/>
      <c r="J6" s="38"/>
      <c r="K6" s="1"/>
      <c r="L6" s="1"/>
    </row>
    <row r="7" spans="1:12" ht="22.5" customHeight="1" thickBot="1">
      <c r="A7" s="33"/>
      <c r="B7" s="33"/>
      <c r="C7" s="35"/>
      <c r="D7" s="33"/>
      <c r="E7" s="3" t="s">
        <v>42</v>
      </c>
      <c r="F7" s="3" t="s">
        <v>43</v>
      </c>
      <c r="G7" s="3" t="s">
        <v>44</v>
      </c>
      <c r="H7" s="3" t="s">
        <v>45</v>
      </c>
      <c r="I7" s="3" t="s">
        <v>48</v>
      </c>
      <c r="J7" s="3" t="s">
        <v>49</v>
      </c>
      <c r="K7" s="1"/>
      <c r="L7" s="1"/>
    </row>
    <row r="8" spans="1:12" ht="15" customHeight="1" thickBo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1"/>
      <c r="L8" s="1"/>
    </row>
    <row r="9" spans="1:12" ht="19.5" customHeight="1">
      <c r="A9" s="23" t="s">
        <v>5</v>
      </c>
      <c r="B9" s="24" t="s">
        <v>47</v>
      </c>
      <c r="C9" s="25">
        <v>40944063</v>
      </c>
      <c r="D9" s="25">
        <v>32826239</v>
      </c>
      <c r="E9" s="25">
        <f>E10+E14+E15+E16</f>
        <v>33442767.1</v>
      </c>
      <c r="F9" s="25">
        <f>F10+F14+F15+F16</f>
        <v>34152418.9036</v>
      </c>
      <c r="G9" s="25">
        <v>34835467</v>
      </c>
      <c r="H9" s="25">
        <v>35532176</v>
      </c>
      <c r="I9" s="25">
        <v>36199526</v>
      </c>
      <c r="J9" s="25">
        <v>36967678</v>
      </c>
      <c r="K9" s="18"/>
      <c r="L9" s="1"/>
    </row>
    <row r="10" spans="1:12" ht="19.5" customHeight="1">
      <c r="A10" s="6" t="s">
        <v>6</v>
      </c>
      <c r="B10" s="7" t="s">
        <v>7</v>
      </c>
      <c r="C10" s="19">
        <f>C11+C12+C13</f>
        <v>19821985</v>
      </c>
      <c r="D10" s="19">
        <v>15206784</v>
      </c>
      <c r="E10" s="19">
        <v>15470923</v>
      </c>
      <c r="F10" s="19">
        <f>F11+F12+F13</f>
        <v>15821137.9216</v>
      </c>
      <c r="G10" s="19">
        <f>G11+G12+G13</f>
        <v>16137561.280032</v>
      </c>
      <c r="H10" s="19">
        <f>H11+H12+H13</f>
        <v>16460311.54563264</v>
      </c>
      <c r="I10" s="19">
        <f>I11+I12+I13</f>
        <v>16789517.776545294</v>
      </c>
      <c r="J10" s="19">
        <v>17125309</v>
      </c>
      <c r="K10" s="18"/>
      <c r="L10" s="1"/>
    </row>
    <row r="11" spans="1:12" ht="19.5" customHeight="1">
      <c r="A11" s="6" t="s">
        <v>8</v>
      </c>
      <c r="B11" s="7" t="s">
        <v>55</v>
      </c>
      <c r="C11" s="19">
        <v>6224643</v>
      </c>
      <c r="D11" s="19">
        <v>7019952</v>
      </c>
      <c r="E11" s="19">
        <f aca="true" t="shared" si="0" ref="E11:J12">D11*(1+2%)</f>
        <v>7160351.04</v>
      </c>
      <c r="F11" s="19">
        <f t="shared" si="0"/>
        <v>7303558.0608</v>
      </c>
      <c r="G11" s="19">
        <f t="shared" si="0"/>
        <v>7449629.222016</v>
      </c>
      <c r="H11" s="19">
        <f t="shared" si="0"/>
        <v>7598621.80645632</v>
      </c>
      <c r="I11" s="19">
        <f t="shared" si="0"/>
        <v>7750594.242585447</v>
      </c>
      <c r="J11" s="19">
        <f t="shared" si="0"/>
        <v>7905606.127437156</v>
      </c>
      <c r="K11" s="18"/>
      <c r="L11" s="1"/>
    </row>
    <row r="12" spans="1:12" ht="19.5" customHeight="1" thickBot="1">
      <c r="A12" s="29" t="s">
        <v>9</v>
      </c>
      <c r="B12" s="7" t="s">
        <v>10</v>
      </c>
      <c r="C12" s="19">
        <v>8904634</v>
      </c>
      <c r="D12" s="19">
        <v>3199452</v>
      </c>
      <c r="E12" s="19">
        <f t="shared" si="0"/>
        <v>3263441.04</v>
      </c>
      <c r="F12" s="19">
        <f t="shared" si="0"/>
        <v>3328709.8608</v>
      </c>
      <c r="G12" s="19">
        <f t="shared" si="0"/>
        <v>3395284.058016</v>
      </c>
      <c r="H12" s="19">
        <f t="shared" si="0"/>
        <v>3463189.73917632</v>
      </c>
      <c r="I12" s="19">
        <f t="shared" si="0"/>
        <v>3532453.5339598465</v>
      </c>
      <c r="J12" s="19">
        <f t="shared" si="0"/>
        <v>3603102.6046390436</v>
      </c>
      <c r="K12" s="18"/>
      <c r="L12" s="1"/>
    </row>
    <row r="13" spans="1:12" ht="19.5" customHeight="1" thickBot="1">
      <c r="A13" s="30" t="s">
        <v>11</v>
      </c>
      <c r="B13" s="5" t="s">
        <v>12</v>
      </c>
      <c r="C13" s="17">
        <v>4692708</v>
      </c>
      <c r="D13" s="17">
        <v>4987380</v>
      </c>
      <c r="E13" s="19">
        <v>5047131</v>
      </c>
      <c r="F13" s="19">
        <v>5188870</v>
      </c>
      <c r="G13" s="19">
        <v>5292648</v>
      </c>
      <c r="H13" s="19">
        <v>5398500</v>
      </c>
      <c r="I13" s="19">
        <f>H13*(1+2%)</f>
        <v>5506470</v>
      </c>
      <c r="J13" s="19">
        <v>5616600</v>
      </c>
      <c r="K13" s="18"/>
      <c r="L13" s="1"/>
    </row>
    <row r="14" spans="1:12" ht="19.5" customHeight="1">
      <c r="A14" s="4" t="s">
        <v>13</v>
      </c>
      <c r="B14" s="8" t="s">
        <v>14</v>
      </c>
      <c r="C14" s="19">
        <v>9102091</v>
      </c>
      <c r="D14" s="19">
        <v>10310699</v>
      </c>
      <c r="E14" s="19">
        <f>D14*(1+2%)</f>
        <v>10516912.98</v>
      </c>
      <c r="F14" s="19">
        <f aca="true" t="shared" si="1" ref="F14:J16">E14*(1+2%)</f>
        <v>10727251.2396</v>
      </c>
      <c r="G14" s="19">
        <f t="shared" si="1"/>
        <v>10941796.264392002</v>
      </c>
      <c r="H14" s="19">
        <f t="shared" si="1"/>
        <v>11160632.189679842</v>
      </c>
      <c r="I14" s="19">
        <f t="shared" si="1"/>
        <v>11383844.83347344</v>
      </c>
      <c r="J14" s="19">
        <f t="shared" si="1"/>
        <v>11611521.73014291</v>
      </c>
      <c r="K14" s="18"/>
      <c r="L14" s="1"/>
    </row>
    <row r="15" spans="1:12" ht="19.5" customHeight="1">
      <c r="A15" s="4" t="s">
        <v>15</v>
      </c>
      <c r="B15" s="7" t="s">
        <v>16</v>
      </c>
      <c r="C15" s="19">
        <v>8295024</v>
      </c>
      <c r="D15" s="19">
        <v>7141700</v>
      </c>
      <c r="E15" s="19">
        <f>D15*(1+2%)</f>
        <v>7284534</v>
      </c>
      <c r="F15" s="19">
        <f t="shared" si="1"/>
        <v>7430224.68</v>
      </c>
      <c r="G15" s="19">
        <f t="shared" si="1"/>
        <v>7578829.173599999</v>
      </c>
      <c r="H15" s="19">
        <f t="shared" si="1"/>
        <v>7730405.757072</v>
      </c>
      <c r="I15" s="19">
        <f t="shared" si="1"/>
        <v>7885013.87221344</v>
      </c>
      <c r="J15" s="19">
        <f t="shared" si="1"/>
        <v>8042714.149657709</v>
      </c>
      <c r="K15" s="18"/>
      <c r="L15" s="1"/>
    </row>
    <row r="16" spans="1:12" ht="19.5" customHeight="1">
      <c r="A16" s="4" t="s">
        <v>46</v>
      </c>
      <c r="B16" s="7" t="s">
        <v>56</v>
      </c>
      <c r="C16" s="19">
        <f>C9-C10-C14-C15</f>
        <v>3724963</v>
      </c>
      <c r="D16" s="19">
        <f>D9-D10-D14-D15</f>
        <v>167056</v>
      </c>
      <c r="E16" s="19">
        <f>D16*(1+2%)</f>
        <v>170397.12</v>
      </c>
      <c r="F16" s="19">
        <f t="shared" si="1"/>
        <v>173805.0624</v>
      </c>
      <c r="G16" s="19">
        <f t="shared" si="1"/>
        <v>177281.163648</v>
      </c>
      <c r="H16" s="19">
        <v>180826</v>
      </c>
      <c r="I16" s="19">
        <v>141149</v>
      </c>
      <c r="J16" s="19">
        <v>188133</v>
      </c>
      <c r="K16" s="18"/>
      <c r="L16" s="1"/>
    </row>
    <row r="17" spans="1:12" ht="19.5" customHeight="1">
      <c r="A17" s="23" t="s">
        <v>17</v>
      </c>
      <c r="B17" s="26" t="s">
        <v>18</v>
      </c>
      <c r="C17" s="25">
        <v>49677860</v>
      </c>
      <c r="D17" s="25">
        <v>34174555</v>
      </c>
      <c r="E17" s="25">
        <v>28883888</v>
      </c>
      <c r="F17" s="25">
        <v>29987471</v>
      </c>
      <c r="G17" s="25">
        <v>31719509</v>
      </c>
      <c r="H17" s="25">
        <v>32962174</v>
      </c>
      <c r="I17" s="25">
        <v>34813965</v>
      </c>
      <c r="J17" s="25">
        <v>35668672</v>
      </c>
      <c r="K17" s="18"/>
      <c r="L17" s="1"/>
    </row>
    <row r="18" spans="1:12" ht="19.5" customHeight="1">
      <c r="A18" s="4" t="s">
        <v>19</v>
      </c>
      <c r="B18" s="9" t="s">
        <v>20</v>
      </c>
      <c r="C18" s="19">
        <f aca="true" t="shared" si="2" ref="C18:J18">C19+C23+C27+C28</f>
        <v>3234947</v>
      </c>
      <c r="D18" s="19">
        <f t="shared" si="2"/>
        <v>4225724</v>
      </c>
      <c r="E18" s="19">
        <f t="shared" si="2"/>
        <v>4937326</v>
      </c>
      <c r="F18" s="19">
        <f t="shared" si="2"/>
        <v>4683374</v>
      </c>
      <c r="G18" s="19">
        <f t="shared" si="2"/>
        <v>3590141</v>
      </c>
      <c r="H18" s="19">
        <f t="shared" si="2"/>
        <v>2974926</v>
      </c>
      <c r="I18" s="19">
        <f t="shared" si="2"/>
        <v>1629006</v>
      </c>
      <c r="J18" s="19">
        <f t="shared" si="2"/>
        <v>1579006</v>
      </c>
      <c r="K18" s="18"/>
      <c r="L18" s="1"/>
    </row>
    <row r="19" spans="1:12" ht="30.75" customHeight="1">
      <c r="A19" s="4" t="s">
        <v>6</v>
      </c>
      <c r="B19" s="10" t="s">
        <v>21</v>
      </c>
      <c r="C19" s="19">
        <v>3214947</v>
      </c>
      <c r="D19" s="19">
        <v>4002307</v>
      </c>
      <c r="E19" s="19">
        <f aca="true" t="shared" si="3" ref="E19:J19">E20+E22</f>
        <v>4126651</v>
      </c>
      <c r="F19" s="19">
        <f t="shared" si="3"/>
        <v>3816923</v>
      </c>
      <c r="G19" s="19">
        <f t="shared" si="3"/>
        <v>2762117</v>
      </c>
      <c r="H19" s="19">
        <f t="shared" si="3"/>
        <v>2185329</v>
      </c>
      <c r="I19" s="19">
        <f t="shared" si="3"/>
        <v>853333</v>
      </c>
      <c r="J19" s="19">
        <f t="shared" si="3"/>
        <v>813333</v>
      </c>
      <c r="K19" s="18"/>
      <c r="L19" s="1"/>
    </row>
    <row r="20" spans="1:12" ht="19.5" customHeight="1">
      <c r="A20" s="4" t="s">
        <v>8</v>
      </c>
      <c r="B20" s="7" t="s">
        <v>22</v>
      </c>
      <c r="C20" s="19">
        <v>2469426</v>
      </c>
      <c r="D20" s="19">
        <v>3205724</v>
      </c>
      <c r="E20" s="19">
        <v>3716651</v>
      </c>
      <c r="F20" s="19">
        <v>3281923</v>
      </c>
      <c r="G20" s="19">
        <v>2232117</v>
      </c>
      <c r="H20" s="19">
        <v>1685329</v>
      </c>
      <c r="I20" s="19">
        <v>533333</v>
      </c>
      <c r="J20" s="19">
        <v>533333</v>
      </c>
      <c r="K20" s="18"/>
      <c r="L20" s="1"/>
    </row>
    <row r="21" spans="1:12" ht="66" customHeight="1">
      <c r="A21" s="4" t="s">
        <v>9</v>
      </c>
      <c r="B21" s="10" t="s">
        <v>23</v>
      </c>
      <c r="C21" s="19"/>
      <c r="D21" s="19"/>
      <c r="E21" s="19"/>
      <c r="F21" s="19"/>
      <c r="G21" s="19"/>
      <c r="H21" s="19"/>
      <c r="I21" s="19"/>
      <c r="J21" s="19"/>
      <c r="K21" s="18"/>
      <c r="L21" s="1"/>
    </row>
    <row r="22" spans="1:12" ht="12.75">
      <c r="A22" s="4" t="s">
        <v>11</v>
      </c>
      <c r="B22" s="7" t="s">
        <v>24</v>
      </c>
      <c r="C22" s="19">
        <v>745521</v>
      </c>
      <c r="D22" s="19">
        <v>796583</v>
      </c>
      <c r="E22" s="19">
        <v>410000</v>
      </c>
      <c r="F22" s="19">
        <v>535000</v>
      </c>
      <c r="G22" s="19">
        <v>530000</v>
      </c>
      <c r="H22" s="19">
        <v>500000</v>
      </c>
      <c r="I22" s="19">
        <v>320000</v>
      </c>
      <c r="J22" s="19">
        <v>280000</v>
      </c>
      <c r="K22" s="18"/>
      <c r="L22" s="1"/>
    </row>
    <row r="23" spans="1:12" ht="47.25" customHeight="1">
      <c r="A23" s="4" t="s">
        <v>13</v>
      </c>
      <c r="B23" s="10" t="s">
        <v>25</v>
      </c>
      <c r="C23" s="19"/>
      <c r="D23" s="19">
        <v>153417</v>
      </c>
      <c r="E23" s="19">
        <f aca="true" t="shared" si="4" ref="E23:J23">E24+E26</f>
        <v>810675</v>
      </c>
      <c r="F23" s="19">
        <f t="shared" si="4"/>
        <v>866451</v>
      </c>
      <c r="G23" s="19">
        <f t="shared" si="4"/>
        <v>828024</v>
      </c>
      <c r="H23" s="19">
        <f t="shared" si="4"/>
        <v>789597</v>
      </c>
      <c r="I23" s="19">
        <f t="shared" si="4"/>
        <v>775673</v>
      </c>
      <c r="J23" s="19">
        <f t="shared" si="4"/>
        <v>765673</v>
      </c>
      <c r="K23" s="18"/>
      <c r="L23" s="1"/>
    </row>
    <row r="24" spans="1:12" ht="18.75" customHeight="1">
      <c r="A24" s="4" t="s">
        <v>8</v>
      </c>
      <c r="B24" s="7" t="s">
        <v>22</v>
      </c>
      <c r="C24" s="19"/>
      <c r="D24" s="19"/>
      <c r="E24" s="19">
        <v>765675</v>
      </c>
      <c r="F24" s="19">
        <v>765673</v>
      </c>
      <c r="G24" s="19">
        <v>765673</v>
      </c>
      <c r="H24" s="19">
        <v>765673</v>
      </c>
      <c r="I24" s="19">
        <v>765673</v>
      </c>
      <c r="J24" s="19">
        <v>765673</v>
      </c>
      <c r="K24" s="18"/>
      <c r="L24" s="1"/>
    </row>
    <row r="25" spans="1:12" ht="72" customHeight="1">
      <c r="A25" s="4" t="s">
        <v>9</v>
      </c>
      <c r="B25" s="10" t="s">
        <v>23</v>
      </c>
      <c r="C25" s="19"/>
      <c r="D25" s="19"/>
      <c r="E25" s="19"/>
      <c r="F25" s="19"/>
      <c r="G25" s="19"/>
      <c r="H25" s="19"/>
      <c r="I25" s="19"/>
      <c r="J25" s="19"/>
      <c r="K25" s="18"/>
      <c r="L25" s="1"/>
    </row>
    <row r="26" spans="1:12" ht="12.75">
      <c r="A26" s="4" t="s">
        <v>11</v>
      </c>
      <c r="B26" s="7" t="s">
        <v>24</v>
      </c>
      <c r="C26" s="19"/>
      <c r="D26" s="19">
        <v>153417</v>
      </c>
      <c r="E26" s="19">
        <v>45000</v>
      </c>
      <c r="F26" s="19">
        <v>100778</v>
      </c>
      <c r="G26" s="19">
        <v>62351</v>
      </c>
      <c r="H26" s="19">
        <v>23924</v>
      </c>
      <c r="I26" s="19">
        <v>10000</v>
      </c>
      <c r="J26" s="19">
        <v>0</v>
      </c>
      <c r="K26" s="18"/>
      <c r="L26" s="1"/>
    </row>
    <row r="27" spans="1:12" ht="12.75">
      <c r="A27" s="4" t="s">
        <v>15</v>
      </c>
      <c r="B27" s="7" t="s">
        <v>26</v>
      </c>
      <c r="C27" s="19">
        <v>20000</v>
      </c>
      <c r="D27" s="19">
        <v>70000</v>
      </c>
      <c r="E27" s="19"/>
      <c r="F27" s="19"/>
      <c r="G27" s="19"/>
      <c r="H27" s="19"/>
      <c r="I27" s="19"/>
      <c r="J27" s="19"/>
      <c r="K27" s="18"/>
      <c r="L27" s="1"/>
    </row>
    <row r="28" spans="1:12" ht="12.75">
      <c r="A28" s="4" t="s">
        <v>27</v>
      </c>
      <c r="B28" s="7" t="s">
        <v>28</v>
      </c>
      <c r="C28" s="19"/>
      <c r="D28" s="19"/>
      <c r="E28" s="19"/>
      <c r="F28" s="19"/>
      <c r="G28" s="19"/>
      <c r="H28" s="19"/>
      <c r="I28" s="19"/>
      <c r="J28" s="19"/>
      <c r="K28" s="18"/>
      <c r="L28" s="1"/>
    </row>
    <row r="29" spans="1:12" ht="12.75">
      <c r="A29" s="23" t="s">
        <v>29</v>
      </c>
      <c r="B29" s="26" t="s">
        <v>30</v>
      </c>
      <c r="C29" s="25">
        <f aca="true" t="shared" si="5" ref="C29:J29">C9-C17</f>
        <v>-8733797</v>
      </c>
      <c r="D29" s="25">
        <f t="shared" si="5"/>
        <v>-1348316</v>
      </c>
      <c r="E29" s="25">
        <f t="shared" si="5"/>
        <v>4558879.1000000015</v>
      </c>
      <c r="F29" s="25">
        <f t="shared" si="5"/>
        <v>4164947.9036</v>
      </c>
      <c r="G29" s="25">
        <f t="shared" si="5"/>
        <v>3115958</v>
      </c>
      <c r="H29" s="25">
        <f t="shared" si="5"/>
        <v>2570002</v>
      </c>
      <c r="I29" s="25">
        <f t="shared" si="5"/>
        <v>1385561</v>
      </c>
      <c r="J29" s="25">
        <f t="shared" si="5"/>
        <v>1299006</v>
      </c>
      <c r="K29" s="18"/>
      <c r="L29" s="1"/>
    </row>
    <row r="30" spans="1:12" ht="12.75">
      <c r="A30" s="4" t="s">
        <v>31</v>
      </c>
      <c r="B30" s="9" t="s">
        <v>32</v>
      </c>
      <c r="C30" s="19">
        <v>16788412</v>
      </c>
      <c r="D30" s="19">
        <v>18176728</v>
      </c>
      <c r="E30" s="19">
        <v>13694402</v>
      </c>
      <c r="F30" s="19">
        <v>9646806</v>
      </c>
      <c r="G30" s="19">
        <v>6649016</v>
      </c>
      <c r="H30" s="19">
        <v>4198014</v>
      </c>
      <c r="I30" s="19">
        <v>2899008</v>
      </c>
      <c r="J30" s="19">
        <v>1600002</v>
      </c>
      <c r="K30" s="18"/>
      <c r="L30" s="1"/>
    </row>
    <row r="31" spans="1:12" ht="51.75" customHeight="1">
      <c r="A31" s="4" t="s">
        <v>8</v>
      </c>
      <c r="B31" s="10" t="s">
        <v>33</v>
      </c>
      <c r="C31" s="16"/>
      <c r="D31" s="16"/>
      <c r="E31" s="16"/>
      <c r="F31" s="16"/>
      <c r="G31" s="16"/>
      <c r="H31" s="16"/>
      <c r="I31" s="16"/>
      <c r="J31" s="16"/>
      <c r="K31" s="15"/>
      <c r="L31" s="1"/>
    </row>
    <row r="32" spans="1:12" ht="30" customHeight="1">
      <c r="A32" s="4" t="s">
        <v>34</v>
      </c>
      <c r="B32" s="9" t="s">
        <v>35</v>
      </c>
      <c r="C32" s="27">
        <f aca="true" t="shared" si="6" ref="C32:J32">C30/C9</f>
        <v>0.41003287827102064</v>
      </c>
      <c r="D32" s="27">
        <f t="shared" si="6"/>
        <v>0.553725573008836</v>
      </c>
      <c r="E32" s="27">
        <f t="shared" si="6"/>
        <v>0.4094877065361018</v>
      </c>
      <c r="F32" s="27">
        <f t="shared" si="6"/>
        <v>0.28246333084720776</v>
      </c>
      <c r="G32" s="27">
        <f t="shared" si="6"/>
        <v>0.19086915068484656</v>
      </c>
      <c r="H32" s="27">
        <f t="shared" si="6"/>
        <v>0.1181468311988548</v>
      </c>
      <c r="I32" s="27">
        <f t="shared" si="6"/>
        <v>0.08008414253821998</v>
      </c>
      <c r="J32" s="27">
        <f t="shared" si="6"/>
        <v>0.04328110626802149</v>
      </c>
      <c r="K32" s="1"/>
      <c r="L32" s="1"/>
    </row>
    <row r="33" spans="1:12" ht="32.25" customHeight="1">
      <c r="A33" s="4" t="s">
        <v>36</v>
      </c>
      <c r="B33" s="11" t="s">
        <v>37</v>
      </c>
      <c r="C33" s="27">
        <f aca="true" t="shared" si="7" ref="C33:J33">C18/C9</f>
        <v>0.07900893958667463</v>
      </c>
      <c r="D33" s="27">
        <f t="shared" si="7"/>
        <v>0.12873006865026482</v>
      </c>
      <c r="E33" s="27">
        <f t="shared" si="7"/>
        <v>0.14763509207346662</v>
      </c>
      <c r="F33" s="27">
        <f t="shared" si="7"/>
        <v>0.13713154588609028</v>
      </c>
      <c r="G33" s="27">
        <f t="shared" si="7"/>
        <v>0.10305993601291466</v>
      </c>
      <c r="H33" s="27">
        <f t="shared" si="7"/>
        <v>0.08372484702316008</v>
      </c>
      <c r="I33" s="27">
        <f t="shared" si="7"/>
        <v>0.04500075498226137</v>
      </c>
      <c r="J33" s="27">
        <f t="shared" si="7"/>
        <v>0.042713150660963886</v>
      </c>
      <c r="K33" s="1"/>
      <c r="L33" s="1"/>
    </row>
    <row r="34" spans="1:12" ht="30" customHeight="1">
      <c r="A34" s="4" t="s">
        <v>38</v>
      </c>
      <c r="B34" s="11" t="s">
        <v>39</v>
      </c>
      <c r="C34" s="27"/>
      <c r="D34" s="27"/>
      <c r="E34" s="27"/>
      <c r="F34" s="27"/>
      <c r="G34" s="27"/>
      <c r="H34" s="27"/>
      <c r="I34" s="27"/>
      <c r="J34" s="27"/>
      <c r="K34" s="1"/>
      <c r="L34" s="1"/>
    </row>
    <row r="35" spans="1:12" ht="46.5" customHeight="1" thickBot="1">
      <c r="A35" s="12" t="s">
        <v>40</v>
      </c>
      <c r="B35" s="13" t="s">
        <v>41</v>
      </c>
      <c r="C35" s="28"/>
      <c r="D35" s="28"/>
      <c r="E35" s="28"/>
      <c r="F35" s="28"/>
      <c r="G35" s="28"/>
      <c r="H35" s="28"/>
      <c r="I35" s="28"/>
      <c r="J35" s="28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3.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thickBot="1">
      <c r="A56" s="32" t="s">
        <v>2</v>
      </c>
      <c r="B56" s="32" t="s">
        <v>3</v>
      </c>
      <c r="C56" s="36" t="s">
        <v>4</v>
      </c>
      <c r="D56" s="37"/>
      <c r="E56" s="37"/>
      <c r="F56" s="37"/>
      <c r="G56" s="37"/>
      <c r="H56" s="37"/>
      <c r="I56" s="37"/>
      <c r="J56" s="38"/>
      <c r="K56" s="1"/>
      <c r="L56" s="1"/>
    </row>
    <row r="57" spans="1:12" ht="15.75" thickBot="1">
      <c r="A57" s="33"/>
      <c r="B57" s="33"/>
      <c r="C57" s="21" t="s">
        <v>50</v>
      </c>
      <c r="D57" s="20" t="s">
        <v>51</v>
      </c>
      <c r="E57" s="20" t="s">
        <v>52</v>
      </c>
      <c r="F57" s="20">
        <v>2018</v>
      </c>
      <c r="G57" s="20"/>
      <c r="H57" s="20"/>
      <c r="I57" s="20"/>
      <c r="J57" s="20"/>
      <c r="K57" s="1"/>
      <c r="L57" s="1"/>
    </row>
    <row r="58" spans="1:12" ht="13.5" thickBot="1">
      <c r="A58" s="22">
        <v>1</v>
      </c>
      <c r="B58" s="22">
        <v>2</v>
      </c>
      <c r="C58" s="22">
        <v>3</v>
      </c>
      <c r="D58" s="22">
        <v>4</v>
      </c>
      <c r="E58" s="22">
        <v>5</v>
      </c>
      <c r="F58" s="22">
        <v>6</v>
      </c>
      <c r="G58" s="22"/>
      <c r="H58" s="22"/>
      <c r="I58" s="22"/>
      <c r="J58" s="22"/>
      <c r="K58" s="1"/>
      <c r="L58" s="1"/>
    </row>
    <row r="59" spans="1:12" ht="16.5" customHeight="1">
      <c r="A59" s="23" t="s">
        <v>5</v>
      </c>
      <c r="B59" s="24" t="s">
        <v>47</v>
      </c>
      <c r="C59" s="19">
        <f>C60+C64+C65+C66</f>
        <v>37661987</v>
      </c>
      <c r="D59" s="19">
        <v>38038607</v>
      </c>
      <c r="E59" s="19">
        <v>38418993</v>
      </c>
      <c r="F59" s="19">
        <v>38803183</v>
      </c>
      <c r="G59" s="25"/>
      <c r="H59" s="25"/>
      <c r="I59" s="25"/>
      <c r="J59" s="25"/>
      <c r="K59" s="1"/>
      <c r="L59" s="1"/>
    </row>
    <row r="60" spans="1:12" ht="18" customHeight="1">
      <c r="A60" s="6" t="s">
        <v>6</v>
      </c>
      <c r="B60" s="7" t="s">
        <v>7</v>
      </c>
      <c r="C60" s="19">
        <f>C61+C62+C63</f>
        <v>17422771</v>
      </c>
      <c r="D60" s="19">
        <f>D61+D62+D63</f>
        <v>17394606.06</v>
      </c>
      <c r="E60" s="19">
        <f>E61+E62+E63</f>
        <v>17312110.8528</v>
      </c>
      <c r="F60" s="19">
        <v>17325164</v>
      </c>
      <c r="G60" s="19"/>
      <c r="H60" s="19"/>
      <c r="I60" s="19"/>
      <c r="J60" s="19"/>
      <c r="K60" s="1"/>
      <c r="L60" s="1"/>
    </row>
    <row r="61" spans="1:12" ht="16.5" customHeight="1">
      <c r="A61" s="6" t="s">
        <v>8</v>
      </c>
      <c r="B61" s="7" t="s">
        <v>55</v>
      </c>
      <c r="C61" s="19">
        <v>8063718</v>
      </c>
      <c r="D61" s="19">
        <v>7848372</v>
      </c>
      <c r="E61" s="19">
        <v>8339492</v>
      </c>
      <c r="F61" s="19">
        <v>8557282</v>
      </c>
      <c r="G61" s="19"/>
      <c r="H61" s="19"/>
      <c r="I61" s="19"/>
      <c r="J61" s="19"/>
      <c r="K61" s="1"/>
      <c r="L61" s="1"/>
    </row>
    <row r="62" spans="1:12" ht="18.75" customHeight="1">
      <c r="A62" s="6" t="s">
        <v>9</v>
      </c>
      <c r="B62" s="7" t="s">
        <v>10</v>
      </c>
      <c r="C62" s="19">
        <v>3630121</v>
      </c>
      <c r="D62" s="19">
        <f>C62*(1+2%)</f>
        <v>3702723.42</v>
      </c>
      <c r="E62" s="19">
        <v>3012238</v>
      </c>
      <c r="F62" s="19">
        <v>2688294</v>
      </c>
      <c r="G62" s="19"/>
      <c r="H62" s="19"/>
      <c r="I62" s="19"/>
      <c r="J62" s="19"/>
      <c r="K62" s="1"/>
      <c r="L62" s="1"/>
    </row>
    <row r="63" spans="1:12" ht="16.5" customHeight="1">
      <c r="A63" s="4" t="s">
        <v>11</v>
      </c>
      <c r="B63" s="5" t="s">
        <v>12</v>
      </c>
      <c r="C63" s="17">
        <v>5728932</v>
      </c>
      <c r="D63" s="19">
        <f>C63*(1+2%)</f>
        <v>5843510.64</v>
      </c>
      <c r="E63" s="19">
        <f>D63*(1+2%)</f>
        <v>5960380.8527999995</v>
      </c>
      <c r="F63" s="19">
        <v>6079588</v>
      </c>
      <c r="G63" s="19"/>
      <c r="H63" s="19"/>
      <c r="I63" s="19"/>
      <c r="J63" s="19"/>
      <c r="K63" s="1"/>
      <c r="L63" s="1"/>
    </row>
    <row r="64" spans="1:12" ht="18" customHeight="1">
      <c r="A64" s="4" t="s">
        <v>13</v>
      </c>
      <c r="B64" s="8" t="s">
        <v>14</v>
      </c>
      <c r="C64" s="19">
        <v>11843753</v>
      </c>
      <c r="D64" s="19">
        <f>C64*(1+2%)</f>
        <v>12080628.06</v>
      </c>
      <c r="E64" s="19">
        <f>D64*(1+2%)</f>
        <v>12322240.6212</v>
      </c>
      <c r="F64" s="19">
        <v>12568685</v>
      </c>
      <c r="G64" s="19"/>
      <c r="H64" s="19"/>
      <c r="I64" s="19"/>
      <c r="J64" s="19"/>
      <c r="K64" s="1"/>
      <c r="L64" s="1"/>
    </row>
    <row r="65" spans="1:12" ht="16.5" customHeight="1">
      <c r="A65" s="4" t="s">
        <v>15</v>
      </c>
      <c r="B65" s="7" t="s">
        <v>16</v>
      </c>
      <c r="C65" s="19">
        <v>8203569</v>
      </c>
      <c r="D65" s="19">
        <f>C65*(1+2%)</f>
        <v>8367640.38</v>
      </c>
      <c r="E65" s="19">
        <f>D65*(1+2%)</f>
        <v>8534993.1876</v>
      </c>
      <c r="F65" s="19">
        <v>8705693</v>
      </c>
      <c r="G65" s="19"/>
      <c r="H65" s="19"/>
      <c r="I65" s="19"/>
      <c r="J65" s="19"/>
      <c r="K65" s="1"/>
      <c r="L65" s="1"/>
    </row>
    <row r="66" spans="1:12" ht="18" customHeight="1">
      <c r="A66" s="4" t="s">
        <v>46</v>
      </c>
      <c r="B66" s="7" t="s">
        <v>56</v>
      </c>
      <c r="C66" s="19">
        <v>191894</v>
      </c>
      <c r="D66" s="19">
        <v>195733</v>
      </c>
      <c r="E66" s="19">
        <v>249648</v>
      </c>
      <c r="F66" s="19">
        <v>203641</v>
      </c>
      <c r="G66" s="19"/>
      <c r="H66" s="19"/>
      <c r="I66" s="19"/>
      <c r="J66" s="19"/>
      <c r="K66" s="1"/>
      <c r="L66" s="1"/>
    </row>
    <row r="67" spans="1:12" ht="21" customHeight="1">
      <c r="A67" s="23" t="s">
        <v>17</v>
      </c>
      <c r="B67" s="26" t="s">
        <v>18</v>
      </c>
      <c r="C67" s="25">
        <v>37128654</v>
      </c>
      <c r="D67" s="25">
        <v>37505274</v>
      </c>
      <c r="E67" s="25">
        <v>37885657</v>
      </c>
      <c r="F67" s="25">
        <v>38803183</v>
      </c>
      <c r="G67" s="25"/>
      <c r="H67" s="25"/>
      <c r="I67" s="25"/>
      <c r="J67" s="25"/>
      <c r="K67" s="1"/>
      <c r="L67" s="1"/>
    </row>
    <row r="68" spans="1:12" ht="19.5" customHeight="1">
      <c r="A68" s="4" t="s">
        <v>19</v>
      </c>
      <c r="B68" s="9" t="s">
        <v>20</v>
      </c>
      <c r="C68" s="19">
        <f aca="true" t="shared" si="8" ref="C68:E69">C69+C71</f>
        <v>723333</v>
      </c>
      <c r="D68" s="19">
        <f t="shared" si="8"/>
        <v>653333</v>
      </c>
      <c r="E68" s="19">
        <f t="shared" si="8"/>
        <v>593336</v>
      </c>
      <c r="F68" s="19"/>
      <c r="G68" s="19"/>
      <c r="H68" s="19"/>
      <c r="I68" s="19"/>
      <c r="J68" s="19"/>
      <c r="K68" s="1"/>
      <c r="L68" s="1"/>
    </row>
    <row r="69" spans="1:12" ht="25.5">
      <c r="A69" s="4" t="s">
        <v>6</v>
      </c>
      <c r="B69" s="10" t="s">
        <v>21</v>
      </c>
      <c r="C69" s="19">
        <f t="shared" si="8"/>
        <v>723333</v>
      </c>
      <c r="D69" s="19">
        <f t="shared" si="8"/>
        <v>653333</v>
      </c>
      <c r="E69" s="19">
        <f t="shared" si="8"/>
        <v>593336</v>
      </c>
      <c r="F69" s="19"/>
      <c r="G69" s="19"/>
      <c r="H69" s="19"/>
      <c r="I69" s="19"/>
      <c r="J69" s="19"/>
      <c r="K69" s="1"/>
      <c r="L69" s="1"/>
    </row>
    <row r="70" spans="1:12" ht="19.5" customHeight="1">
      <c r="A70" s="4" t="s">
        <v>8</v>
      </c>
      <c r="B70" s="7" t="s">
        <v>22</v>
      </c>
      <c r="C70" s="19">
        <v>533333</v>
      </c>
      <c r="D70" s="19">
        <v>533333</v>
      </c>
      <c r="E70" s="19">
        <v>533336</v>
      </c>
      <c r="F70" s="19"/>
      <c r="G70" s="19"/>
      <c r="H70" s="19"/>
      <c r="I70" s="19"/>
      <c r="J70" s="19"/>
      <c r="K70" s="1"/>
      <c r="L70" s="1"/>
    </row>
    <row r="71" spans="1:12" ht="51">
      <c r="A71" s="4" t="s">
        <v>9</v>
      </c>
      <c r="B71" s="10" t="s">
        <v>23</v>
      </c>
      <c r="C71" s="19"/>
      <c r="D71" s="19"/>
      <c r="E71" s="19"/>
      <c r="F71" s="19"/>
      <c r="G71" s="19"/>
      <c r="H71" s="19"/>
      <c r="I71" s="19"/>
      <c r="J71" s="19"/>
      <c r="K71" s="1"/>
      <c r="L71" s="1"/>
    </row>
    <row r="72" spans="1:12" ht="18" customHeight="1">
      <c r="A72" s="4" t="s">
        <v>11</v>
      </c>
      <c r="B72" s="7" t="s">
        <v>24</v>
      </c>
      <c r="C72" s="19">
        <v>190000</v>
      </c>
      <c r="D72" s="19">
        <v>120000</v>
      </c>
      <c r="E72" s="19">
        <v>60000</v>
      </c>
      <c r="F72" s="19"/>
      <c r="G72" s="19"/>
      <c r="H72" s="19"/>
      <c r="I72" s="19"/>
      <c r="J72" s="19"/>
      <c r="K72" s="1"/>
      <c r="L72" s="1"/>
    </row>
    <row r="73" spans="1:12" ht="25.5">
      <c r="A73" s="4" t="s">
        <v>13</v>
      </c>
      <c r="B73" s="10" t="s">
        <v>25</v>
      </c>
      <c r="C73" s="19"/>
      <c r="D73" s="19"/>
      <c r="E73" s="19"/>
      <c r="F73" s="19"/>
      <c r="G73" s="19"/>
      <c r="H73" s="19"/>
      <c r="I73" s="19"/>
      <c r="J73" s="19"/>
      <c r="K73" s="1"/>
      <c r="L73" s="1"/>
    </row>
    <row r="74" spans="1:12" ht="12.75">
      <c r="A74" s="4" t="s">
        <v>8</v>
      </c>
      <c r="B74" s="7" t="s">
        <v>22</v>
      </c>
      <c r="C74" s="19"/>
      <c r="D74" s="19"/>
      <c r="E74" s="19"/>
      <c r="F74" s="19"/>
      <c r="G74" s="19"/>
      <c r="H74" s="19"/>
      <c r="I74" s="19"/>
      <c r="J74" s="19"/>
      <c r="K74" s="1"/>
      <c r="L74" s="1"/>
    </row>
    <row r="75" spans="1:12" ht="51">
      <c r="A75" s="4" t="s">
        <v>9</v>
      </c>
      <c r="B75" s="10" t="s">
        <v>23</v>
      </c>
      <c r="C75" s="19"/>
      <c r="D75" s="19"/>
      <c r="E75" s="19"/>
      <c r="F75" s="19"/>
      <c r="G75" s="19"/>
      <c r="H75" s="19"/>
      <c r="I75" s="19"/>
      <c r="J75" s="19"/>
      <c r="K75" s="1"/>
      <c r="L75" s="1"/>
    </row>
    <row r="76" spans="1:12" ht="16.5" customHeight="1">
      <c r="A76" s="4" t="s">
        <v>11</v>
      </c>
      <c r="B76" s="7" t="s">
        <v>24</v>
      </c>
      <c r="C76" s="19"/>
      <c r="D76" s="19"/>
      <c r="E76" s="19"/>
      <c r="F76" s="19"/>
      <c r="G76" s="19"/>
      <c r="H76" s="19"/>
      <c r="I76" s="19"/>
      <c r="J76" s="19"/>
      <c r="K76" s="1"/>
      <c r="L76" s="1"/>
    </row>
    <row r="77" spans="1:12" ht="18.75" customHeight="1">
      <c r="A77" s="4" t="s">
        <v>15</v>
      </c>
      <c r="B77" s="7" t="s">
        <v>26</v>
      </c>
      <c r="C77" s="19"/>
      <c r="D77" s="19"/>
      <c r="E77" s="19"/>
      <c r="F77" s="19"/>
      <c r="G77" s="19"/>
      <c r="H77" s="19"/>
      <c r="I77" s="19"/>
      <c r="J77" s="19"/>
      <c r="K77" s="1"/>
      <c r="L77" s="1"/>
    </row>
    <row r="78" spans="1:12" ht="18.75" customHeight="1">
      <c r="A78" s="4" t="s">
        <v>27</v>
      </c>
      <c r="B78" s="7" t="s">
        <v>28</v>
      </c>
      <c r="C78" s="19"/>
      <c r="D78" s="19"/>
      <c r="E78" s="19"/>
      <c r="F78" s="19"/>
      <c r="G78" s="19"/>
      <c r="H78" s="19"/>
      <c r="I78" s="19"/>
      <c r="J78" s="19"/>
      <c r="K78" s="1"/>
      <c r="L78" s="1"/>
    </row>
    <row r="79" spans="1:12" ht="18" customHeight="1">
      <c r="A79" s="23" t="s">
        <v>29</v>
      </c>
      <c r="B79" s="26" t="s">
        <v>30</v>
      </c>
      <c r="C79" s="25">
        <f>C59-C67</f>
        <v>533333</v>
      </c>
      <c r="D79" s="25">
        <f>D59-D67</f>
        <v>533333</v>
      </c>
      <c r="E79" s="25">
        <f>E59-E67</f>
        <v>533336</v>
      </c>
      <c r="F79" s="25">
        <f>F59-F67</f>
        <v>0</v>
      </c>
      <c r="G79" s="25"/>
      <c r="H79" s="25"/>
      <c r="I79" s="25"/>
      <c r="J79" s="25"/>
      <c r="K79" s="1"/>
      <c r="L79" s="1"/>
    </row>
    <row r="80" spans="1:12" ht="16.5" customHeight="1">
      <c r="A80" s="4" t="s">
        <v>31</v>
      </c>
      <c r="B80" s="9" t="s">
        <v>32</v>
      </c>
      <c r="C80" s="19">
        <v>1066669</v>
      </c>
      <c r="D80" s="19">
        <v>533336</v>
      </c>
      <c r="E80" s="19">
        <v>0</v>
      </c>
      <c r="F80" s="19">
        <v>0</v>
      </c>
      <c r="G80" s="19"/>
      <c r="H80" s="19"/>
      <c r="I80" s="19"/>
      <c r="J80" s="19"/>
      <c r="K80" s="1"/>
      <c r="L80" s="1"/>
    </row>
    <row r="81" spans="1:12" ht="51">
      <c r="A81" s="4" t="s">
        <v>8</v>
      </c>
      <c r="B81" s="10" t="s">
        <v>33</v>
      </c>
      <c r="C81" s="16"/>
      <c r="D81" s="16"/>
      <c r="E81" s="16"/>
      <c r="F81" s="16"/>
      <c r="G81" s="16"/>
      <c r="H81" s="16"/>
      <c r="I81" s="16"/>
      <c r="J81" s="16"/>
      <c r="K81" s="1"/>
      <c r="L81" s="1"/>
    </row>
    <row r="82" spans="1:12" ht="18" customHeight="1">
      <c r="A82" s="4" t="s">
        <v>34</v>
      </c>
      <c r="B82" s="9" t="s">
        <v>35</v>
      </c>
      <c r="C82" s="27">
        <f>C80/C59</f>
        <v>0.028322164733368953</v>
      </c>
      <c r="D82" s="27">
        <f>D80/D59</f>
        <v>0.014020913016083896</v>
      </c>
      <c r="E82" s="27">
        <f>E80/E59</f>
        <v>0</v>
      </c>
      <c r="F82" s="31" t="s">
        <v>57</v>
      </c>
      <c r="G82" s="27"/>
      <c r="H82" s="27"/>
      <c r="I82" s="27"/>
      <c r="J82" s="27"/>
      <c r="K82" s="1"/>
      <c r="L82" s="1"/>
    </row>
    <row r="83" spans="1:12" ht="25.5">
      <c r="A83" s="4" t="s">
        <v>36</v>
      </c>
      <c r="B83" s="11" t="s">
        <v>37</v>
      </c>
      <c r="C83" s="27">
        <f>C68/C59</f>
        <v>0.019205917096195693</v>
      </c>
      <c r="D83" s="27">
        <f>D68/D59</f>
        <v>0.017175523804013118</v>
      </c>
      <c r="E83" s="27">
        <f>E68/E59</f>
        <v>0.015443819675336102</v>
      </c>
      <c r="F83" s="31" t="s">
        <v>57</v>
      </c>
      <c r="G83" s="27"/>
      <c r="H83" s="27"/>
      <c r="I83" s="27"/>
      <c r="J83" s="27"/>
      <c r="K83" s="1"/>
      <c r="L83" s="1"/>
    </row>
    <row r="84" spans="1:12" ht="25.5">
      <c r="A84" s="4" t="s">
        <v>38</v>
      </c>
      <c r="B84" s="11" t="s">
        <v>39</v>
      </c>
      <c r="C84" s="27"/>
      <c r="D84" s="27"/>
      <c r="E84" s="27"/>
      <c r="F84" s="27"/>
      <c r="G84" s="27"/>
      <c r="H84" s="27"/>
      <c r="I84" s="27"/>
      <c r="J84" s="27"/>
      <c r="K84" s="1"/>
      <c r="L84" s="1"/>
    </row>
    <row r="85" spans="1:12" ht="39" thickBot="1">
      <c r="A85" s="12" t="s">
        <v>40</v>
      </c>
      <c r="B85" s="13" t="s">
        <v>41</v>
      </c>
      <c r="C85" s="28"/>
      <c r="D85" s="28"/>
      <c r="E85" s="28"/>
      <c r="F85" s="28"/>
      <c r="G85" s="28"/>
      <c r="H85" s="28"/>
      <c r="I85" s="28"/>
      <c r="J85" s="28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</sheetData>
  <mergeCells count="12">
    <mergeCell ref="A4:J4"/>
    <mergeCell ref="G1:J1"/>
    <mergeCell ref="F2:J2"/>
    <mergeCell ref="G3:J3"/>
    <mergeCell ref="D6:D7"/>
    <mergeCell ref="C6:C7"/>
    <mergeCell ref="C56:J56"/>
    <mergeCell ref="A56:A57"/>
    <mergeCell ref="B56:B57"/>
    <mergeCell ref="E6:J6"/>
    <mergeCell ref="A6:A7"/>
    <mergeCell ref="B6:B7"/>
  </mergeCells>
  <printOptions horizontalCentered="1"/>
  <pageMargins left="0.5905511811023623" right="0.5905511811023623" top="0.984251968503937" bottom="0.984251968503937" header="0.5118110236220472" footer="0.5118110236220472"/>
  <pageSetup orientation="landscape" paperSize="9" scale="8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DOBRE MIASTO</dc:creator>
  <cp:keywords/>
  <dc:description/>
  <cp:lastModifiedBy>gosc</cp:lastModifiedBy>
  <cp:lastPrinted>2008-01-04T06:47:54Z</cp:lastPrinted>
  <dcterms:created xsi:type="dcterms:W3CDTF">2006-11-02T11:37:27Z</dcterms:created>
  <dcterms:modified xsi:type="dcterms:W3CDTF">2008-01-04T06:55:04Z</dcterms:modified>
  <cp:category/>
  <cp:version/>
  <cp:contentType/>
  <cp:contentStatus/>
</cp:coreProperties>
</file>