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360" activeTab="0"/>
  </bookViews>
  <sheets>
    <sheet name="Zał nr.1" sheetId="1" r:id="rId1"/>
  </sheets>
  <definedNames/>
  <calcPr fullCalcOnLoad="1"/>
</workbook>
</file>

<file path=xl/sharedStrings.xml><?xml version="1.0" encoding="utf-8"?>
<sst xmlns="http://schemas.openxmlformats.org/spreadsheetml/2006/main" count="417" uniqueCount="216">
  <si>
    <t>Dział</t>
  </si>
  <si>
    <t>Rozdział</t>
  </si>
  <si>
    <t xml:space="preserve">ROLNICTWO  I  ŁOWIECTWO </t>
  </si>
  <si>
    <t>Wpływy z różnych dochodów</t>
  </si>
  <si>
    <t>LEŚNICTWO</t>
  </si>
  <si>
    <t xml:space="preserve">TRANSPORT  I  ŁĄCZNOŚĆ </t>
  </si>
  <si>
    <t>Dotacje celowe otrzymane z powiatu na zadania bieżące realizowane na podstawie porozumień (umów) między jednostkami samorządu terytorialnego</t>
  </si>
  <si>
    <t>GOSPODARKA  MIESZKANIOWA</t>
  </si>
  <si>
    <t>Wpływy z opłat za zarząd , użytkowanie i użytkowanie wieczyste nieruchomości</t>
  </si>
  <si>
    <t>Wpływy z tytułu przekształcenia prawa użytkowania wieczystego przysługującego osobom fizycznym w prawo własności</t>
  </si>
  <si>
    <t>Pozostałe odsetki</t>
  </si>
  <si>
    <t>ADMINISTRACJA  PUBLICZNA</t>
  </si>
  <si>
    <t>URZĘDY NACZELNYCH ORGANÓW WŁADZY PAŃSTWOWEJ , KONTROLI  I  OCHRONY PRAWA ORAZ SĄDOWNICTWA</t>
  </si>
  <si>
    <t>Dotacje celowe otrzymane z budżetu państwa na realizację zadań bieżących z zakresu administracji rządowej oraz innych zadań zleconych gminie ustawami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</si>
  <si>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</si>
  <si>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</si>
  <si>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</si>
  <si>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</si>
  <si>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</si>
  <si>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Wpływy z opłaty targowej</t>
  </si>
  <si>
    <t>Wpływy z opłaty miejscowej</t>
  </si>
  <si>
    <t>Podatek od czynności cywilno-prawnych</t>
  </si>
  <si>
    <t>Wpływy z opłaty skarbowej</t>
  </si>
  <si>
    <t>Podatek dochodowy od osób fizycznych</t>
  </si>
  <si>
    <t>Podatek dochodowy od osób prawnych</t>
  </si>
  <si>
    <t>RÓŻNE ROZLICZENIA</t>
  </si>
  <si>
    <t>Subwencje ogólne z budżetu państwa</t>
  </si>
  <si>
    <t>OŚWIATA I WYCHOWANIE</t>
  </si>
  <si>
    <t>Wpływy z usług</t>
  </si>
  <si>
    <t>Wpływy z opłat za zezwolenia na sprzedaż alkoholu</t>
  </si>
  <si>
    <t>POMOC SPOŁECZNA</t>
  </si>
  <si>
    <t>Dotacje celowe otrzymywane z budżetu państwa na realizację zadań bieżących z zakresu administracji rządowej oraz innych zadań zleconych gminie ustawami</t>
  </si>
  <si>
    <t>R A Z E M</t>
  </si>
  <si>
    <t>010</t>
  </si>
  <si>
    <t>§</t>
  </si>
  <si>
    <t>T r e ś ć</t>
  </si>
  <si>
    <t>0970</t>
  </si>
  <si>
    <t>0830</t>
  </si>
  <si>
    <t>0480</t>
  </si>
  <si>
    <t>0020</t>
  </si>
  <si>
    <t>0010</t>
  </si>
  <si>
    <t>0910</t>
  </si>
  <si>
    <t>0310</t>
  </si>
  <si>
    <t>0320</t>
  </si>
  <si>
    <t>0330</t>
  </si>
  <si>
    <t>0340</t>
  </si>
  <si>
    <t>0430</t>
  </si>
  <si>
    <t>0440</t>
  </si>
  <si>
    <t>0500</t>
  </si>
  <si>
    <t>0410</t>
  </si>
  <si>
    <t>0470</t>
  </si>
  <si>
    <t>0750</t>
  </si>
  <si>
    <t>0760</t>
  </si>
  <si>
    <t>0920</t>
  </si>
  <si>
    <t>0350</t>
  </si>
  <si>
    <t>KULTURA I OCHRONA DZIEDZICTWA NARODOWEGO</t>
  </si>
  <si>
    <t>KULTURA FIZYCZNA I SPORT</t>
  </si>
  <si>
    <t>020</t>
  </si>
  <si>
    <t>2920</t>
  </si>
  <si>
    <t>2010</t>
  </si>
  <si>
    <t>75616</t>
  </si>
  <si>
    <t>0360</t>
  </si>
  <si>
    <t>Podatek od spadków i darowizn</t>
  </si>
  <si>
    <t>75831</t>
  </si>
  <si>
    <t>Dotacje celowe otrzymane z budżetu państwa na realizację  własnych zadań bieżących gmin</t>
  </si>
  <si>
    <t>Dotacje celowe otrzymane z budżetu państwa na realizację własnych zadań bieżących gmin</t>
  </si>
  <si>
    <t>02001</t>
  </si>
  <si>
    <t>GOSPODARKA LEŚNA</t>
  </si>
  <si>
    <t>GOSPODARKA GRUNTAMI I NIERUCHOMOŚCIAMI</t>
  </si>
  <si>
    <t>URZĘDY WOJEWÓDZKIE</t>
  </si>
  <si>
    <t>Dotacje celowe otrzymane z budżetu państwa na realizację zadań bieżących z zakresu administracji rządowej oraz innych zadań zleconych gminie (związkom gmin ) ustawami</t>
  </si>
  <si>
    <t>URZĘDY GMIN (MIAST I MIAST NA PRAWACH POWIATU)</t>
  </si>
  <si>
    <t>Dochody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</si>
  <si>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</si>
  <si>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>DOCHODY OD OSÓB PRAWNYCH , OD OSÓB FIZYCZNYCH I INNYCH JEDNOSTEK NIEPOSIADAJĄCYCH OSOBOWOŚCI PRAWNEJ ORAZ WYDATKI ZWIĄZANE Z ICH POBOREM</t>
  </si>
  <si>
    <t>WPŁYWY Z PODATKU DOCHODOWEGO OD OSÓB FIZYCZNYCH</t>
  </si>
  <si>
    <t>921</t>
  </si>
  <si>
    <t>926</t>
  </si>
  <si>
    <t>92601</t>
  </si>
  <si>
    <t>OBIEKTY SPORTOWE</t>
  </si>
  <si>
    <t>1</t>
  </si>
  <si>
    <t>2</t>
  </si>
  <si>
    <t>3</t>
  </si>
  <si>
    <r>
      <t>Podatek od działalności gospodarczej osób fizycznych opłacany w formie karty podatkowej</t>
    </r>
    <r>
      <rPr>
        <u val="single"/>
        <sz val="12"/>
        <rFont val="Times New Roman"/>
        <family val="1"/>
      </rPr>
      <t xml:space="preserve"> </t>
    </r>
  </si>
  <si>
    <t>SZKOŁY PODSTAWOWE</t>
  </si>
  <si>
    <t xml:space="preserve">PRZEDSZKOLA </t>
  </si>
  <si>
    <t>WPŁYWY Z PODATKU ROLNEGO, PODATKU LEŚNEGO, PODATKU OD CZYNNOŚCI CYWILNOPRAWNYCH, PODATKU OD SPADKÓW I DAROWIZN ORAZ PODATKÓW I OPŁAT LOKALNYCH OD OSÓB FIZYCZNYCH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</si>
  <si>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</si>
  <si>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</si>
  <si>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</si>
  <si>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</si>
  <si>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>CZĘŚĆ WYRÓWNAWCZA SUBWENCJI OGÓLNEJ DLA GMIN</t>
  </si>
  <si>
    <t>RÓŻNE ROZLICZENIA FINANSOWE</t>
  </si>
  <si>
    <t>CZĘŚĆ RÓWNOWAŻĄCA SUBWENCJI OGÓLNEJ DLA GMIN</t>
  </si>
  <si>
    <t>GIMNAZJA</t>
  </si>
  <si>
    <t>ZESPOŁY OBSŁUGI EKONOMICZNO-ADMINISTRACYJNEJ SZKÓŁ</t>
  </si>
  <si>
    <t>POZOSTAŁA DZIAŁALNOŚĆ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</si>
  <si>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</si>
  <si>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</si>
  <si>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</si>
  <si>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</si>
  <si>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USŁUGI OPIEKUŃCZE I SPECJALISTYCZNE USŁUGI OPIEKUŃCZE</t>
  </si>
  <si>
    <t>2030</t>
  </si>
  <si>
    <t>Dochody z najmu i dzierżawy składników majątkowych Skarbu Państwa , jednostek samorządu terytorialnego lub innych jednostek zaliczanych do sektora finansów publicznych oraz innych umów o podobnym charakterze</t>
  </si>
  <si>
    <t>0690</t>
  </si>
  <si>
    <t>92109</t>
  </si>
  <si>
    <t>Wpływy z różnych opłat</t>
  </si>
  <si>
    <t>DOMY I OŚRODKI KULTURY, ŚWIETLICE I KLUBY</t>
  </si>
  <si>
    <t>01095</t>
  </si>
  <si>
    <t>70095</t>
  </si>
  <si>
    <t>6260</t>
  </si>
  <si>
    <t>0770</t>
  </si>
  <si>
    <t xml:space="preserve">Wpłaty z tytułu odpłatnego nabycia prawa własności oraz prawa użytkowania wieczystego nieruchomości </t>
  </si>
  <si>
    <t>2320</t>
  </si>
  <si>
    <t>x</t>
  </si>
  <si>
    <t>853</t>
  </si>
  <si>
    <t>POZOSTAŁE ZADANIA W ZAKRESIE POLITYKI SPOŁECZNEJ</t>
  </si>
  <si>
    <t>85395</t>
  </si>
  <si>
    <t>2009</t>
  </si>
  <si>
    <t>60016</t>
  </si>
  <si>
    <t>DROGI PUBLICZNE GMINNE</t>
  </si>
  <si>
    <t>01010</t>
  </si>
  <si>
    <t>INFRASTRUKTURA WODOCIĄGOWA I SANITACYJNA WSI</t>
  </si>
  <si>
    <t>92116</t>
  </si>
  <si>
    <t>BIBLIOTEKI</t>
  </si>
  <si>
    <t>85216</t>
  </si>
  <si>
    <t>ZASIŁKI STAŁE</t>
  </si>
  <si>
    <t>92120</t>
  </si>
  <si>
    <t>OCHRONA ZABYTKÓW I OPIEKA NAD ZABYTKAMI</t>
  </si>
  <si>
    <t>6207</t>
  </si>
  <si>
    <t>Dotacje celowe w ramach programów finansowanych z udziałem środków europejskich</t>
  </si>
  <si>
    <t>0580</t>
  </si>
  <si>
    <t>Grzywny i inne kary pieniężne od osób prawnych i innych jednostek organizacyjnych</t>
  </si>
  <si>
    <t>0460</t>
  </si>
  <si>
    <t>Wpływy z opłaty eksploatacyjnej</t>
  </si>
  <si>
    <t>0590</t>
  </si>
  <si>
    <t>Wpływy z opłat za koncesje i licencje</t>
  </si>
  <si>
    <t>75619</t>
  </si>
  <si>
    <t>WPŁYWY Z RÓŻNYCH ROZLICZEŃ</t>
  </si>
  <si>
    <t>0870</t>
  </si>
  <si>
    <t>Wpływy ze sprzedaży składników majątkowych</t>
  </si>
  <si>
    <t>75647</t>
  </si>
  <si>
    <t>POBÓR PODATKÓW, OPŁAT I NIEPODATKOWYCH NALEŻNOŚCI BUDŻETOWYCH</t>
  </si>
  <si>
    <t>2910</t>
  </si>
  <si>
    <t xml:space="preserve">Wpływy ze zwrotów dotacji oraz płatności, w tym wykorzystanych z naruszeniem procedur, pobranych nienależnie lub w nadmiernej wysokości </t>
  </si>
  <si>
    <t>80103</t>
  </si>
  <si>
    <t xml:space="preserve">ODDZIAŁY PRZEDSZKOLNE W SZKOŁACH PODSTAWOWYCH </t>
  </si>
  <si>
    <t>80113</t>
  </si>
  <si>
    <t>DOWOŻENIE UCZNIÓW DO SZKÓŁ</t>
  </si>
  <si>
    <t>851</t>
  </si>
  <si>
    <t>OCHRONA ZDROWIA</t>
  </si>
  <si>
    <t>85154</t>
  </si>
  <si>
    <t>PRZECIWDZIAŁANIE ALKOHOLIZMOWI</t>
  </si>
  <si>
    <t>2360</t>
  </si>
  <si>
    <t>85295</t>
  </si>
  <si>
    <t>2007</t>
  </si>
  <si>
    <t>854</t>
  </si>
  <si>
    <t>EDUKACYJNA OPIEKA WYCHOWAWCZA</t>
  </si>
  <si>
    <t>85401</t>
  </si>
  <si>
    <t>ŚWIETLICE SZKOLNE</t>
  </si>
  <si>
    <t>85415</t>
  </si>
  <si>
    <t>POMOC MATERIALNA DLA UCZNIÓW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</si>
  <si>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</si>
  <si>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</si>
  <si>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</si>
  <si>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</si>
  <si>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2710</t>
  </si>
  <si>
    <t>Wskaźnik %                       6 : 5</t>
  </si>
  <si>
    <t>Plan na 2011 rok</t>
  </si>
  <si>
    <t>710</t>
  </si>
  <si>
    <t>DZIAŁALNOŚĆ USŁUGOWA</t>
  </si>
  <si>
    <t>71014</t>
  </si>
  <si>
    <t>OPRACOWANIA GEODEZYJNE I KARTOGRAFICZNE</t>
  </si>
  <si>
    <t>Dotacje otrzymane z państwowych funduszy celowych na finansowanie lub dofinansowanie kosztów realizacji inwestycji i zakupów inwestycyjnych jednostek sektora finansów publicych</t>
  </si>
  <si>
    <t>75056</t>
  </si>
  <si>
    <t>SPIS POWSZECHNY I INNE</t>
  </si>
  <si>
    <t>754</t>
  </si>
  <si>
    <t>BEZPIECZEŃSTWO PUBLICZNE I OCHRONA PRZECIWPOŻAROWA</t>
  </si>
  <si>
    <t>75412</t>
  </si>
  <si>
    <t>OCHOTNICZE STRAŻE POŻARNE</t>
  </si>
  <si>
    <t>Dotacje celowe otrzymana z tytułu pomocy finansowej udzielanej między j.s.t.  na dofinansowanie własnych zadań bieżących</t>
  </si>
  <si>
    <t>2001</t>
  </si>
  <si>
    <t>90017</t>
  </si>
  <si>
    <t>ZAKŁADY GOSPODARKI KOMUNALNEJ</t>
  </si>
  <si>
    <t>0730</t>
  </si>
  <si>
    <t>Wpłaty z zysku jednoosobowych spółek Skarbu Państwa lub spółek jednostek samorządu terytorialnego</t>
  </si>
  <si>
    <t>90095</t>
  </si>
  <si>
    <t>6330</t>
  </si>
  <si>
    <t>Dotacje celowe otrzymane z budżetu państwa na realizację inwestycji i zakupów inwestycyjnych własnych gmin(związków gmin)</t>
  </si>
  <si>
    <t>6630</t>
  </si>
  <si>
    <t>Dotacje celowe otrzymane z samorządu wojewódzkiego na  inwestycje i zakupy inwestycyjne realizowane na podstawie porozumień (umów) między jednostkami samorządu terytorialnego</t>
  </si>
  <si>
    <t>REALIZACJA DOCHODÓW BUDŻETU GMINY DOBRE MIASTO                                        ZA  2011 r.</t>
  </si>
  <si>
    <t>Wykonanie za 2011 rok</t>
  </si>
  <si>
    <t>400</t>
  </si>
  <si>
    <t>WYTWARZANIE I ZAOPATRYWANIE W ENERGIĘ ELEKTRYCZNĄ, GAZ I WODĘ</t>
  </si>
  <si>
    <t>40001</t>
  </si>
  <si>
    <t>DOSTARCZANIE CIEPŁA</t>
  </si>
  <si>
    <t>75108</t>
  </si>
  <si>
    <t>WYBORY DO SEJMU I SENATU</t>
  </si>
  <si>
    <t>75109</t>
  </si>
  <si>
    <t>WYBORY DO RAD GMIN, RAD POWIATÓW I SEJMIKÓW WOJEWÓDZTW, WYBORY WÓJTÓW, BURMISTRZÓW I PREZYDENTÓW MIAST ORAZ REFERENDA GMINNE, POWIATOWE I WOJEWÓDZKIE</t>
  </si>
  <si>
    <t>75805</t>
  </si>
  <si>
    <t>CZĘŚĆ REKOMPENSUJĄCA SUBWENCJI OGÓLNEJ DLA GMIN</t>
  </si>
  <si>
    <t>2400</t>
  </si>
  <si>
    <t xml:space="preserve">Wpływy do budżetu pozostałości środków finansowych gromadzonych na wydzielonym rachunku jednostki budżetowej  </t>
  </si>
  <si>
    <t>2700</t>
  </si>
  <si>
    <t>Środki na dofinansowanie własnych zadań bieżących gmin ( związków gmin ), powiatów (związków powiatów), samorządów województw, pozyskane z innych źródeł</t>
  </si>
  <si>
    <t>90003</t>
  </si>
  <si>
    <t>OCZYSZCZANIE MIAST I WSI</t>
  </si>
  <si>
    <t>0400</t>
  </si>
  <si>
    <t>Wpływy z opłaty produktowej</t>
  </si>
  <si>
    <t>92105</t>
  </si>
  <si>
    <t>POZOSTAŁE ZADANIA W ZAKRESIE KULTURY</t>
  </si>
  <si>
    <t>Załącznik nr 1</t>
  </si>
  <si>
    <t xml:space="preserve">do Rocznego Sprawozdania z wykonania budżetu </t>
  </si>
  <si>
    <t>Gminy Dobre Miasto za 2011 rok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</si>
</sst>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6">
    <font>
      <sz val="10"/>
      <name val="Arial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u val="single"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3" fontId="4" fillId="33" borderId="15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0"/>
  <sheetViews>
    <sheetView tabSelected="1" view="pageBreakPreview" zoomScaleNormal="75" zoomScaleSheetLayoutView="100" zoomScalePageLayoutView="0" workbookViewId="0" topLeftCell="A1">
      <selection activeCell="E4" sqref="E4:G4"/>
    </sheetView>
  </sheetViews>
  <sheetFormatPr defaultColWidth="9.00390625" defaultRowHeight="12.75"/>
  <cols>
    <col min="1" max="1" width="7.125" style="2" customWidth="1"/>
    <col min="2" max="2" width="12.75390625" style="2" customWidth="1"/>
    <col min="3" max="3" width="6.00390625" style="2" customWidth="1"/>
    <col min="4" max="4" width="43.625" style="1" customWidth="1"/>
    <col min="5" max="5" width="17.00390625" style="7" customWidth="1"/>
    <col min="6" max="6" width="14.875" style="7" customWidth="1"/>
    <col min="7" max="7" width="16.00390625" style="4" customWidth="1"/>
    <col min="8" max="16384" width="9.125" style="1" customWidth="1"/>
  </cols>
  <sheetData>
    <row r="1" spans="5:7" ht="12.75" customHeight="1">
      <c r="E1" s="43" t="s">
        <v>213</v>
      </c>
      <c r="F1" s="44"/>
      <c r="G1" s="44"/>
    </row>
    <row r="2" spans="5:7" ht="12.75">
      <c r="E2" s="45" t="s">
        <v>214</v>
      </c>
      <c r="F2" s="46"/>
      <c r="G2" s="46"/>
    </row>
    <row r="3" spans="5:7" ht="12.75">
      <c r="E3" s="45" t="s">
        <v>215</v>
      </c>
      <c r="F3" s="46"/>
      <c r="G3" s="46"/>
    </row>
    <row r="4" spans="5:7" ht="12.75">
      <c r="E4" s="42"/>
      <c r="F4" s="42"/>
      <c r="G4" s="42"/>
    </row>
    <row r="5" spans="1:7" ht="44.25" customHeight="1">
      <c r="A5" s="41" t="s">
        <v>191</v>
      </c>
      <c r="B5" s="41"/>
      <c r="C5" s="41"/>
      <c r="D5" s="41"/>
      <c r="E5" s="41"/>
      <c r="F5" s="41"/>
      <c r="G5" s="41"/>
    </row>
    <row r="6" spans="1:7" ht="11.25" customHeight="1">
      <c r="A6" s="22"/>
      <c r="B6" s="22"/>
      <c r="C6" s="22"/>
      <c r="D6" s="22"/>
      <c r="E6" s="22"/>
      <c r="F6" s="22"/>
      <c r="G6" s="22"/>
    </row>
    <row r="7" spans="1:7" ht="15.75" customHeight="1">
      <c r="A7" s="49" t="s">
        <v>0</v>
      </c>
      <c r="B7" s="49" t="s">
        <v>1</v>
      </c>
      <c r="C7" s="49" t="s">
        <v>34</v>
      </c>
      <c r="D7" s="37" t="s">
        <v>35</v>
      </c>
      <c r="E7" s="39" t="s">
        <v>168</v>
      </c>
      <c r="F7" s="39" t="s">
        <v>192</v>
      </c>
      <c r="G7" s="47" t="s">
        <v>167</v>
      </c>
    </row>
    <row r="8" spans="1:7" ht="30.75" customHeight="1">
      <c r="A8" s="50"/>
      <c r="B8" s="50"/>
      <c r="C8" s="50"/>
      <c r="D8" s="38"/>
      <c r="E8" s="40"/>
      <c r="F8" s="40"/>
      <c r="G8" s="48"/>
    </row>
    <row r="9" spans="1:7" ht="15.75" customHeight="1">
      <c r="A9" s="17" t="s">
        <v>80</v>
      </c>
      <c r="B9" s="17" t="s">
        <v>81</v>
      </c>
      <c r="C9" s="17" t="s">
        <v>82</v>
      </c>
      <c r="D9" s="18">
        <v>4</v>
      </c>
      <c r="E9" s="19">
        <v>5</v>
      </c>
      <c r="F9" s="19">
        <v>6</v>
      </c>
      <c r="G9" s="18">
        <v>7</v>
      </c>
    </row>
    <row r="10" spans="1:7" s="3" customFormat="1" ht="24.75" customHeight="1">
      <c r="A10" s="14" t="s">
        <v>33</v>
      </c>
      <c r="B10" s="14"/>
      <c r="C10" s="14"/>
      <c r="D10" s="15" t="s">
        <v>2</v>
      </c>
      <c r="E10" s="25">
        <f>E11+E13</f>
        <v>962553.04</v>
      </c>
      <c r="F10" s="25">
        <f>F11+F13</f>
        <v>1149743.74</v>
      </c>
      <c r="G10" s="33">
        <f>F10/E10</f>
        <v>1.1944731274237106</v>
      </c>
    </row>
    <row r="11" spans="1:7" s="3" customFormat="1" ht="36.75" customHeight="1">
      <c r="A11" s="23"/>
      <c r="B11" s="23" t="s">
        <v>121</v>
      </c>
      <c r="C11" s="23"/>
      <c r="D11" s="24" t="s">
        <v>122</v>
      </c>
      <c r="E11" s="26">
        <f>E12</f>
        <v>415595</v>
      </c>
      <c r="F11" s="26">
        <f>F12</f>
        <v>638164</v>
      </c>
      <c r="G11" s="34">
        <f aca="true" t="shared" si="0" ref="G11:G28">F11/E11</f>
        <v>1.5355430166387949</v>
      </c>
    </row>
    <row r="12" spans="1:7" s="3" customFormat="1" ht="50.25" customHeight="1">
      <c r="A12" s="23"/>
      <c r="B12" s="23"/>
      <c r="C12" s="23" t="s">
        <v>129</v>
      </c>
      <c r="D12" s="9" t="s">
        <v>130</v>
      </c>
      <c r="E12" s="26">
        <v>415595</v>
      </c>
      <c r="F12" s="26">
        <v>638164</v>
      </c>
      <c r="G12" s="34">
        <f t="shared" si="0"/>
        <v>1.5355430166387949</v>
      </c>
    </row>
    <row r="13" spans="1:7" ht="33" customHeight="1">
      <c r="A13" s="9"/>
      <c r="B13" s="8" t="s">
        <v>108</v>
      </c>
      <c r="C13" s="9"/>
      <c r="D13" s="10" t="s">
        <v>96</v>
      </c>
      <c r="E13" s="27">
        <f>E14+E15+E16</f>
        <v>546958.04</v>
      </c>
      <c r="F13" s="27">
        <f>F14+F15+F16</f>
        <v>511579.74</v>
      </c>
      <c r="G13" s="34">
        <f t="shared" si="0"/>
        <v>0.9353180730280516</v>
      </c>
    </row>
    <row r="14" spans="1:7" ht="53.25" customHeight="1">
      <c r="A14" s="9"/>
      <c r="B14" s="8"/>
      <c r="C14" s="9" t="s">
        <v>111</v>
      </c>
      <c r="D14" s="10" t="s">
        <v>112</v>
      </c>
      <c r="E14" s="27">
        <v>200000</v>
      </c>
      <c r="F14" s="27">
        <v>164372.7</v>
      </c>
      <c r="G14" s="34">
        <f t="shared" si="0"/>
        <v>0.8218635000000001</v>
      </c>
    </row>
    <row r="15" spans="1:7" ht="23.25" customHeight="1">
      <c r="A15" s="9"/>
      <c r="B15" s="8"/>
      <c r="C15" s="9" t="s">
        <v>53</v>
      </c>
      <c r="D15" s="9" t="s">
        <v>10</v>
      </c>
      <c r="E15" s="27">
        <v>0</v>
      </c>
      <c r="F15" s="27">
        <v>249</v>
      </c>
      <c r="G15" s="34" t="s">
        <v>114</v>
      </c>
    </row>
    <row r="16" spans="1:7" ht="67.5" customHeight="1">
      <c r="A16" s="9"/>
      <c r="B16" s="8"/>
      <c r="C16" s="9" t="s">
        <v>59</v>
      </c>
      <c r="D16" s="9" t="s">
        <v>70</v>
      </c>
      <c r="E16" s="27">
        <v>346958.04</v>
      </c>
      <c r="F16" s="27">
        <v>346958.04</v>
      </c>
      <c r="G16" s="34">
        <f t="shared" si="0"/>
        <v>1</v>
      </c>
    </row>
    <row r="17" spans="1:7" s="3" customFormat="1" ht="25.5" customHeight="1">
      <c r="A17" s="14" t="s">
        <v>57</v>
      </c>
      <c r="B17" s="14"/>
      <c r="C17" s="14"/>
      <c r="D17" s="14" t="s">
        <v>4</v>
      </c>
      <c r="E17" s="25">
        <f>E18</f>
        <v>3600</v>
      </c>
      <c r="F17" s="25">
        <f>F18</f>
        <v>5118.09</v>
      </c>
      <c r="G17" s="33">
        <f t="shared" si="0"/>
        <v>1.4216916666666668</v>
      </c>
    </row>
    <row r="18" spans="1:7" ht="24" customHeight="1">
      <c r="A18" s="9"/>
      <c r="B18" s="8" t="s">
        <v>66</v>
      </c>
      <c r="C18" s="11"/>
      <c r="D18" s="8" t="s">
        <v>67</v>
      </c>
      <c r="E18" s="27">
        <f>E19</f>
        <v>3600</v>
      </c>
      <c r="F18" s="27">
        <f>F19</f>
        <v>5118.09</v>
      </c>
      <c r="G18" s="34">
        <f t="shared" si="0"/>
        <v>1.4216916666666668</v>
      </c>
    </row>
    <row r="19" spans="1:7" ht="87.75" customHeight="1">
      <c r="A19" s="9"/>
      <c r="B19" s="9"/>
      <c r="C19" s="9" t="s">
        <v>51</v>
      </c>
      <c r="D19" s="9" t="s">
        <v>103</v>
      </c>
      <c r="E19" s="28">
        <v>3600</v>
      </c>
      <c r="F19" s="28">
        <v>5118.09</v>
      </c>
      <c r="G19" s="34">
        <f t="shared" si="0"/>
        <v>1.4216916666666668</v>
      </c>
    </row>
    <row r="20" spans="1:7" ht="36" customHeight="1">
      <c r="A20" s="14" t="s">
        <v>193</v>
      </c>
      <c r="B20" s="14"/>
      <c r="C20" s="14"/>
      <c r="D20" s="14" t="s">
        <v>194</v>
      </c>
      <c r="E20" s="25">
        <f>E21</f>
        <v>22078</v>
      </c>
      <c r="F20" s="25">
        <f>F21</f>
        <v>22078.78</v>
      </c>
      <c r="G20" s="34">
        <f t="shared" si="0"/>
        <v>1.000035329287073</v>
      </c>
    </row>
    <row r="21" spans="1:7" ht="24.75" customHeight="1">
      <c r="A21" s="12"/>
      <c r="B21" s="9" t="s">
        <v>195</v>
      </c>
      <c r="C21" s="9"/>
      <c r="D21" s="8" t="s">
        <v>196</v>
      </c>
      <c r="E21" s="28">
        <f>E22</f>
        <v>22078</v>
      </c>
      <c r="F21" s="28">
        <f>F22</f>
        <v>22078.78</v>
      </c>
      <c r="G21" s="34">
        <f t="shared" si="0"/>
        <v>1.000035329287073</v>
      </c>
    </row>
    <row r="22" spans="1:7" ht="51" customHeight="1">
      <c r="A22" s="12"/>
      <c r="B22" s="9"/>
      <c r="C22" s="9" t="s">
        <v>184</v>
      </c>
      <c r="D22" s="9" t="s">
        <v>185</v>
      </c>
      <c r="E22" s="28">
        <v>22078</v>
      </c>
      <c r="F22" s="28">
        <v>22078.78</v>
      </c>
      <c r="G22" s="34">
        <f t="shared" si="0"/>
        <v>1.000035329287073</v>
      </c>
    </row>
    <row r="23" spans="1:7" s="5" customFormat="1" ht="30.75" customHeight="1">
      <c r="A23" s="14">
        <v>600</v>
      </c>
      <c r="B23" s="14"/>
      <c r="C23" s="14"/>
      <c r="D23" s="14" t="s">
        <v>5</v>
      </c>
      <c r="E23" s="25">
        <f>E24</f>
        <v>0</v>
      </c>
      <c r="F23" s="25">
        <f>F24</f>
        <v>416.2</v>
      </c>
      <c r="G23" s="34" t="s">
        <v>114</v>
      </c>
    </row>
    <row r="24" spans="1:7" ht="30.75" customHeight="1">
      <c r="A24" s="12"/>
      <c r="B24" s="9" t="s">
        <v>119</v>
      </c>
      <c r="C24" s="9"/>
      <c r="D24" s="8" t="s">
        <v>120</v>
      </c>
      <c r="E24" s="28">
        <f>E25</f>
        <v>0</v>
      </c>
      <c r="F24" s="28">
        <f>F25</f>
        <v>416.2</v>
      </c>
      <c r="G24" s="34" t="s">
        <v>114</v>
      </c>
    </row>
    <row r="25" spans="1:7" ht="28.5" customHeight="1">
      <c r="A25" s="12"/>
      <c r="B25" s="9"/>
      <c r="C25" s="9" t="s">
        <v>104</v>
      </c>
      <c r="D25" s="9" t="s">
        <v>106</v>
      </c>
      <c r="E25" s="28">
        <v>0</v>
      </c>
      <c r="F25" s="28">
        <v>416.2</v>
      </c>
      <c r="G25" s="34" t="s">
        <v>114</v>
      </c>
    </row>
    <row r="26" spans="1:7" s="3" customFormat="1" ht="30.75" customHeight="1">
      <c r="A26" s="14">
        <v>700</v>
      </c>
      <c r="B26" s="14"/>
      <c r="C26" s="14"/>
      <c r="D26" s="14" t="s">
        <v>7</v>
      </c>
      <c r="E26" s="25">
        <f>E27+E36</f>
        <v>1701492</v>
      </c>
      <c r="F26" s="25">
        <f>F27+F36</f>
        <v>2130103.4899999998</v>
      </c>
      <c r="G26" s="33">
        <f t="shared" si="0"/>
        <v>1.251903323671225</v>
      </c>
    </row>
    <row r="27" spans="1:7" ht="31.5">
      <c r="A27" s="9"/>
      <c r="B27" s="9">
        <v>70005</v>
      </c>
      <c r="C27" s="9"/>
      <c r="D27" s="8" t="s">
        <v>68</v>
      </c>
      <c r="E27" s="27">
        <f>E28+E29+E30+E31+E32+E33+E34+E35</f>
        <v>1393662</v>
      </c>
      <c r="F27" s="27">
        <f>F28+F29+F30+F31+F32+F33+F34+F35</f>
        <v>1822430.2899999998</v>
      </c>
      <c r="G27" s="34">
        <f t="shared" si="0"/>
        <v>1.3076558663434892</v>
      </c>
    </row>
    <row r="28" spans="1:7" ht="31.5">
      <c r="A28" s="9"/>
      <c r="B28" s="9"/>
      <c r="C28" s="9" t="s">
        <v>50</v>
      </c>
      <c r="D28" s="9" t="s">
        <v>8</v>
      </c>
      <c r="E28" s="28">
        <v>51000</v>
      </c>
      <c r="F28" s="28">
        <v>57360.7</v>
      </c>
      <c r="G28" s="34">
        <f t="shared" si="0"/>
        <v>1.1247196078431372</v>
      </c>
    </row>
    <row r="29" spans="1:7" ht="31.5">
      <c r="A29" s="9"/>
      <c r="B29" s="9"/>
      <c r="C29" s="9" t="s">
        <v>131</v>
      </c>
      <c r="D29" s="9" t="s">
        <v>132</v>
      </c>
      <c r="E29" s="28">
        <v>0</v>
      </c>
      <c r="F29" s="28">
        <v>604.1</v>
      </c>
      <c r="G29" s="34" t="s">
        <v>114</v>
      </c>
    </row>
    <row r="30" spans="1:7" ht="93.75" customHeight="1">
      <c r="A30" s="9"/>
      <c r="B30" s="9"/>
      <c r="C30" s="9" t="s">
        <v>51</v>
      </c>
      <c r="D30" s="9" t="s">
        <v>103</v>
      </c>
      <c r="E30" s="28">
        <v>102500</v>
      </c>
      <c r="F30" s="28">
        <v>115311.85</v>
      </c>
      <c r="G30" s="34">
        <f aca="true" t="shared" si="1" ref="G30:G45">F30/E30</f>
        <v>1.1249936585365854</v>
      </c>
    </row>
    <row r="31" spans="1:7" ht="47.25">
      <c r="A31" s="9"/>
      <c r="B31" s="9"/>
      <c r="C31" s="9" t="s">
        <v>52</v>
      </c>
      <c r="D31" s="9" t="s">
        <v>9</v>
      </c>
      <c r="E31" s="28">
        <v>30442</v>
      </c>
      <c r="F31" s="28">
        <v>151451.43</v>
      </c>
      <c r="G31" s="34">
        <f t="shared" si="1"/>
        <v>4.975081466395112</v>
      </c>
    </row>
    <row r="32" spans="1:7" ht="54" customHeight="1">
      <c r="A32" s="9"/>
      <c r="B32" s="9"/>
      <c r="C32" s="9" t="s">
        <v>111</v>
      </c>
      <c r="D32" s="10" t="s">
        <v>112</v>
      </c>
      <c r="E32" s="30">
        <v>1204000</v>
      </c>
      <c r="F32" s="30">
        <v>1487559.95</v>
      </c>
      <c r="G32" s="34">
        <f t="shared" si="1"/>
        <v>1.2355149086378736</v>
      </c>
    </row>
    <row r="33" spans="1:7" ht="31.5">
      <c r="A33" s="9"/>
      <c r="B33" s="9"/>
      <c r="C33" s="9" t="s">
        <v>41</v>
      </c>
      <c r="D33" s="9" t="s">
        <v>14</v>
      </c>
      <c r="E33" s="28">
        <v>4200</v>
      </c>
      <c r="F33" s="28">
        <v>0</v>
      </c>
      <c r="G33" s="34">
        <f t="shared" si="1"/>
        <v>0</v>
      </c>
    </row>
    <row r="34" spans="1:7" ht="15.75">
      <c r="A34" s="9"/>
      <c r="B34" s="9"/>
      <c r="C34" s="9" t="s">
        <v>53</v>
      </c>
      <c r="D34" s="9" t="s">
        <v>10</v>
      </c>
      <c r="E34" s="28">
        <v>1520</v>
      </c>
      <c r="F34" s="28">
        <v>5142.26</v>
      </c>
      <c r="G34" s="34">
        <f t="shared" si="1"/>
        <v>3.3830657894736844</v>
      </c>
    </row>
    <row r="35" spans="1:7" ht="15.75">
      <c r="A35" s="9"/>
      <c r="B35" s="9"/>
      <c r="C35" s="9" t="s">
        <v>36</v>
      </c>
      <c r="D35" s="9" t="s">
        <v>3</v>
      </c>
      <c r="E35" s="28">
        <v>0</v>
      </c>
      <c r="F35" s="28">
        <v>5000</v>
      </c>
      <c r="G35" s="34" t="s">
        <v>114</v>
      </c>
    </row>
    <row r="36" spans="1:7" ht="24" customHeight="1">
      <c r="A36" s="9"/>
      <c r="B36" s="9" t="s">
        <v>109</v>
      </c>
      <c r="C36" s="9"/>
      <c r="D36" s="8" t="s">
        <v>96</v>
      </c>
      <c r="E36" s="28">
        <f>E37+E38</f>
        <v>307830</v>
      </c>
      <c r="F36" s="28">
        <f>F37+F38</f>
        <v>307673.2</v>
      </c>
      <c r="G36" s="34">
        <f t="shared" si="1"/>
        <v>0.9994906279439951</v>
      </c>
    </row>
    <row r="37" spans="1:7" ht="38.25" customHeight="1">
      <c r="A37" s="9"/>
      <c r="B37" s="9"/>
      <c r="C37" s="9" t="s">
        <v>131</v>
      </c>
      <c r="D37" s="9" t="s">
        <v>132</v>
      </c>
      <c r="E37" s="28">
        <v>13500</v>
      </c>
      <c r="F37" s="28">
        <v>13514.76</v>
      </c>
      <c r="G37" s="34">
        <f t="shared" si="1"/>
        <v>1.0010933333333334</v>
      </c>
    </row>
    <row r="38" spans="1:7" ht="88.5" customHeight="1">
      <c r="A38" s="9"/>
      <c r="B38" s="9"/>
      <c r="C38" s="9" t="s">
        <v>110</v>
      </c>
      <c r="D38" s="8" t="s">
        <v>173</v>
      </c>
      <c r="E38" s="28">
        <v>294330</v>
      </c>
      <c r="F38" s="28">
        <v>294158.44</v>
      </c>
      <c r="G38" s="34">
        <f t="shared" si="1"/>
        <v>0.9994171168416404</v>
      </c>
    </row>
    <row r="39" spans="1:7" ht="29.25" customHeight="1">
      <c r="A39" s="14" t="s">
        <v>169</v>
      </c>
      <c r="B39" s="14"/>
      <c r="C39" s="14"/>
      <c r="D39" s="14" t="s">
        <v>170</v>
      </c>
      <c r="E39" s="25">
        <f>E40</f>
        <v>0</v>
      </c>
      <c r="F39" s="25">
        <f>F40</f>
        <v>1270.5</v>
      </c>
      <c r="G39" s="34" t="s">
        <v>114</v>
      </c>
    </row>
    <row r="40" spans="1:7" ht="36.75" customHeight="1">
      <c r="A40" s="12"/>
      <c r="B40" s="9" t="s">
        <v>171</v>
      </c>
      <c r="C40" s="9"/>
      <c r="D40" s="8" t="s">
        <v>172</v>
      </c>
      <c r="E40" s="28">
        <f>E41</f>
        <v>0</v>
      </c>
      <c r="F40" s="28">
        <f>F41</f>
        <v>1270.5</v>
      </c>
      <c r="G40" s="34" t="s">
        <v>114</v>
      </c>
    </row>
    <row r="41" spans="1:7" ht="33.75" customHeight="1">
      <c r="A41" s="12"/>
      <c r="B41" s="9"/>
      <c r="C41" s="9" t="s">
        <v>131</v>
      </c>
      <c r="D41" s="9" t="s">
        <v>132</v>
      </c>
      <c r="E41" s="28">
        <v>0</v>
      </c>
      <c r="F41" s="28">
        <v>1270.5</v>
      </c>
      <c r="G41" s="34" t="s">
        <v>114</v>
      </c>
    </row>
    <row r="42" spans="1:7" s="3" customFormat="1" ht="33.75" customHeight="1">
      <c r="A42" s="14">
        <v>750</v>
      </c>
      <c r="B42" s="14"/>
      <c r="C42" s="14"/>
      <c r="D42" s="14" t="s">
        <v>11</v>
      </c>
      <c r="E42" s="25">
        <f>E43+E45+E50</f>
        <v>146902</v>
      </c>
      <c r="F42" s="25">
        <f>F43+F45+F50</f>
        <v>149052.04</v>
      </c>
      <c r="G42" s="33">
        <f t="shared" si="1"/>
        <v>1.0146358797021144</v>
      </c>
    </row>
    <row r="43" spans="1:7" ht="22.5" customHeight="1">
      <c r="A43" s="9"/>
      <c r="B43" s="9">
        <v>75011</v>
      </c>
      <c r="C43" s="9"/>
      <c r="D43" s="8" t="s">
        <v>69</v>
      </c>
      <c r="E43" s="27">
        <f>E44</f>
        <v>113460</v>
      </c>
      <c r="F43" s="27">
        <f>F44</f>
        <v>113460</v>
      </c>
      <c r="G43" s="34">
        <f t="shared" si="1"/>
        <v>1</v>
      </c>
    </row>
    <row r="44" spans="1:7" ht="67.5" customHeight="1">
      <c r="A44" s="9"/>
      <c r="B44" s="9"/>
      <c r="C44" s="9">
        <v>2010</v>
      </c>
      <c r="D44" s="9" t="s">
        <v>70</v>
      </c>
      <c r="E44" s="28">
        <v>113460</v>
      </c>
      <c r="F44" s="28">
        <v>113460</v>
      </c>
      <c r="G44" s="34">
        <f t="shared" si="1"/>
        <v>1</v>
      </c>
    </row>
    <row r="45" spans="1:7" ht="40.5" customHeight="1">
      <c r="A45" s="9"/>
      <c r="B45" s="9">
        <v>75023</v>
      </c>
      <c r="C45" s="9"/>
      <c r="D45" s="8" t="s">
        <v>71</v>
      </c>
      <c r="E45" s="27">
        <f>E46+E47+E48+E49</f>
        <v>4300</v>
      </c>
      <c r="F45" s="27">
        <f>F46+F47+F48+F49</f>
        <v>6450.05</v>
      </c>
      <c r="G45" s="34">
        <f t="shared" si="1"/>
        <v>1.5000116279069768</v>
      </c>
    </row>
    <row r="46" spans="1:7" ht="24.75" customHeight="1">
      <c r="A46" s="9"/>
      <c r="B46" s="9"/>
      <c r="C46" s="9" t="s">
        <v>104</v>
      </c>
      <c r="D46" s="8" t="s">
        <v>106</v>
      </c>
      <c r="E46" s="28">
        <v>2200</v>
      </c>
      <c r="F46" s="28">
        <v>923.52</v>
      </c>
      <c r="G46" s="34">
        <f aca="true" t="shared" si="2" ref="G46:G82">F46/E46</f>
        <v>0.4197818181818182</v>
      </c>
    </row>
    <row r="47" spans="1:7" ht="24.75" customHeight="1">
      <c r="A47" s="9"/>
      <c r="B47" s="9"/>
      <c r="C47" s="9" t="s">
        <v>37</v>
      </c>
      <c r="D47" s="8" t="s">
        <v>28</v>
      </c>
      <c r="E47" s="28">
        <v>0</v>
      </c>
      <c r="F47" s="28">
        <v>199.48</v>
      </c>
      <c r="G47" s="34" t="s">
        <v>114</v>
      </c>
    </row>
    <row r="48" spans="1:7" ht="24.75" customHeight="1">
      <c r="A48" s="9"/>
      <c r="B48" s="9"/>
      <c r="C48" s="9" t="s">
        <v>36</v>
      </c>
      <c r="D48" s="9" t="s">
        <v>3</v>
      </c>
      <c r="E48" s="28">
        <v>2000</v>
      </c>
      <c r="F48" s="28">
        <v>5261.95</v>
      </c>
      <c r="G48" s="34">
        <f t="shared" si="2"/>
        <v>2.630975</v>
      </c>
    </row>
    <row r="49" spans="1:7" ht="72.75" customHeight="1">
      <c r="A49" s="9"/>
      <c r="B49" s="9"/>
      <c r="C49" s="9">
        <v>2360</v>
      </c>
      <c r="D49" s="9" t="s">
        <v>72</v>
      </c>
      <c r="E49" s="28">
        <v>100</v>
      </c>
      <c r="F49" s="28">
        <v>65.1</v>
      </c>
      <c r="G49" s="34">
        <f t="shared" si="2"/>
        <v>0.6509999999999999</v>
      </c>
    </row>
    <row r="50" spans="1:7" ht="29.25" customHeight="1">
      <c r="A50" s="9"/>
      <c r="B50" s="9" t="s">
        <v>174</v>
      </c>
      <c r="C50" s="9"/>
      <c r="D50" s="8" t="s">
        <v>175</v>
      </c>
      <c r="E50" s="27">
        <f>E51</f>
        <v>29142</v>
      </c>
      <c r="F50" s="27">
        <f>F51</f>
        <v>29141.99</v>
      </c>
      <c r="G50" s="34">
        <f t="shared" si="2"/>
        <v>0.9999996568526526</v>
      </c>
    </row>
    <row r="51" spans="1:7" ht="72.75" customHeight="1">
      <c r="A51" s="9"/>
      <c r="B51" s="9"/>
      <c r="C51" s="9">
        <v>2010</v>
      </c>
      <c r="D51" s="9" t="s">
        <v>70</v>
      </c>
      <c r="E51" s="28">
        <v>29142</v>
      </c>
      <c r="F51" s="28">
        <v>29141.99</v>
      </c>
      <c r="G51" s="34">
        <f t="shared" si="2"/>
        <v>0.9999996568526526</v>
      </c>
    </row>
    <row r="52" spans="1:7" s="6" customFormat="1" ht="69" customHeight="1">
      <c r="A52" s="14">
        <v>751</v>
      </c>
      <c r="B52" s="14"/>
      <c r="C52" s="14"/>
      <c r="D52" s="14" t="s">
        <v>12</v>
      </c>
      <c r="E52" s="25">
        <f>E53+E55+E57</f>
        <v>44643</v>
      </c>
      <c r="F52" s="25">
        <f>F53+F55+F57</f>
        <v>44640.56</v>
      </c>
      <c r="G52" s="33">
        <f t="shared" si="2"/>
        <v>0.9999453441748986</v>
      </c>
    </row>
    <row r="53" spans="1:7" ht="63">
      <c r="A53" s="9"/>
      <c r="B53" s="9">
        <v>75101</v>
      </c>
      <c r="C53" s="9"/>
      <c r="D53" s="8" t="s">
        <v>73</v>
      </c>
      <c r="E53" s="27">
        <f aca="true" t="shared" si="3" ref="E53:F60">E54</f>
        <v>2670</v>
      </c>
      <c r="F53" s="27">
        <f t="shared" si="3"/>
        <v>2667.56</v>
      </c>
      <c r="G53" s="34">
        <f t="shared" si="2"/>
        <v>0.9990861423220974</v>
      </c>
    </row>
    <row r="54" spans="1:7" ht="63">
      <c r="A54" s="9"/>
      <c r="B54" s="9"/>
      <c r="C54" s="9">
        <v>2010</v>
      </c>
      <c r="D54" s="9" t="s">
        <v>13</v>
      </c>
      <c r="E54" s="28">
        <v>2670</v>
      </c>
      <c r="F54" s="28">
        <v>2667.56</v>
      </c>
      <c r="G54" s="34">
        <f t="shared" si="2"/>
        <v>0.9990861423220974</v>
      </c>
    </row>
    <row r="55" spans="1:7" ht="21" customHeight="1">
      <c r="A55" s="9"/>
      <c r="B55" s="9" t="s">
        <v>197</v>
      </c>
      <c r="C55" s="9"/>
      <c r="D55" s="8" t="s">
        <v>198</v>
      </c>
      <c r="E55" s="27">
        <f t="shared" si="3"/>
        <v>41693</v>
      </c>
      <c r="F55" s="27">
        <f t="shared" si="3"/>
        <v>41693</v>
      </c>
      <c r="G55" s="34">
        <f aca="true" t="shared" si="4" ref="G55:G61">F55/E55</f>
        <v>1</v>
      </c>
    </row>
    <row r="56" spans="1:7" ht="63">
      <c r="A56" s="9"/>
      <c r="B56" s="9"/>
      <c r="C56" s="9">
        <v>2010</v>
      </c>
      <c r="D56" s="9" t="s">
        <v>13</v>
      </c>
      <c r="E56" s="28">
        <v>41693</v>
      </c>
      <c r="F56" s="28">
        <v>41693</v>
      </c>
      <c r="G56" s="34">
        <f t="shared" si="4"/>
        <v>1</v>
      </c>
    </row>
    <row r="57" spans="1:7" ht="96" customHeight="1">
      <c r="A57" s="9"/>
      <c r="B57" s="9" t="s">
        <v>199</v>
      </c>
      <c r="C57" s="9"/>
      <c r="D57" s="8" t="s">
        <v>200</v>
      </c>
      <c r="E57" s="27">
        <f t="shared" si="3"/>
        <v>280</v>
      </c>
      <c r="F57" s="27">
        <f t="shared" si="3"/>
        <v>280</v>
      </c>
      <c r="G57" s="34">
        <f t="shared" si="4"/>
        <v>1</v>
      </c>
    </row>
    <row r="58" spans="1:7" ht="63">
      <c r="A58" s="9"/>
      <c r="B58" s="9"/>
      <c r="C58" s="9">
        <v>2010</v>
      </c>
      <c r="D58" s="9" t="s">
        <v>13</v>
      </c>
      <c r="E58" s="28">
        <v>280</v>
      </c>
      <c r="F58" s="28">
        <v>280</v>
      </c>
      <c r="G58" s="34">
        <f t="shared" si="4"/>
        <v>1</v>
      </c>
    </row>
    <row r="59" spans="1:7" ht="31.5">
      <c r="A59" s="11" t="s">
        <v>176</v>
      </c>
      <c r="B59" s="11"/>
      <c r="C59" s="11"/>
      <c r="D59" s="11" t="s">
        <v>177</v>
      </c>
      <c r="E59" s="31">
        <f>E60</f>
        <v>12000</v>
      </c>
      <c r="F59" s="31">
        <f>F60</f>
        <v>12000</v>
      </c>
      <c r="G59" s="34">
        <f t="shared" si="4"/>
        <v>1</v>
      </c>
    </row>
    <row r="60" spans="1:7" ht="25.5" customHeight="1">
      <c r="A60" s="9"/>
      <c r="B60" s="9" t="s">
        <v>178</v>
      </c>
      <c r="C60" s="9"/>
      <c r="D60" s="8" t="s">
        <v>179</v>
      </c>
      <c r="E60" s="27">
        <f t="shared" si="3"/>
        <v>12000</v>
      </c>
      <c r="F60" s="27">
        <f t="shared" si="3"/>
        <v>12000</v>
      </c>
      <c r="G60" s="34">
        <f t="shared" si="4"/>
        <v>1</v>
      </c>
    </row>
    <row r="61" spans="1:7" ht="53.25" customHeight="1">
      <c r="A61" s="9"/>
      <c r="B61" s="9"/>
      <c r="C61" s="9" t="s">
        <v>166</v>
      </c>
      <c r="D61" s="9" t="s">
        <v>180</v>
      </c>
      <c r="E61" s="28">
        <v>12000</v>
      </c>
      <c r="F61" s="28">
        <v>12000</v>
      </c>
      <c r="G61" s="34">
        <f t="shared" si="4"/>
        <v>1</v>
      </c>
    </row>
    <row r="62" spans="1:7" s="5" customFormat="1" ht="93.75" customHeight="1">
      <c r="A62" s="13">
        <v>756</v>
      </c>
      <c r="B62" s="13"/>
      <c r="C62" s="13"/>
      <c r="D62" s="13" t="s">
        <v>74</v>
      </c>
      <c r="E62" s="31">
        <f>E63+E66+E85+E89+E92+E74</f>
        <v>13731700</v>
      </c>
      <c r="F62" s="31">
        <f>F63+F66+F85+F89+F92+F74+F95</f>
        <v>13984515.41</v>
      </c>
      <c r="G62" s="33">
        <f t="shared" si="2"/>
        <v>1.0184110787448022</v>
      </c>
    </row>
    <row r="63" spans="1:7" ht="35.25" customHeight="1">
      <c r="A63" s="9"/>
      <c r="B63" s="9">
        <v>75601</v>
      </c>
      <c r="C63" s="9"/>
      <c r="D63" s="8" t="s">
        <v>75</v>
      </c>
      <c r="E63" s="27">
        <f>E64+E65</f>
        <v>12350</v>
      </c>
      <c r="F63" s="27">
        <f>F64+F65</f>
        <v>15567.31</v>
      </c>
      <c r="G63" s="34">
        <f t="shared" si="2"/>
        <v>1.260510931174089</v>
      </c>
    </row>
    <row r="64" spans="1:7" ht="35.25" customHeight="1">
      <c r="A64" s="9"/>
      <c r="B64" s="9"/>
      <c r="C64" s="9" t="s">
        <v>54</v>
      </c>
      <c r="D64" s="9" t="s">
        <v>83</v>
      </c>
      <c r="E64" s="28">
        <v>12350</v>
      </c>
      <c r="F64" s="28">
        <v>15049.68</v>
      </c>
      <c r="G64" s="34">
        <f t="shared" si="2"/>
        <v>1.2185975708502024</v>
      </c>
    </row>
    <row r="65" spans="1:7" ht="35.25" customHeight="1">
      <c r="A65" s="9"/>
      <c r="B65" s="9"/>
      <c r="C65" s="9" t="s">
        <v>41</v>
      </c>
      <c r="D65" s="9" t="s">
        <v>14</v>
      </c>
      <c r="E65" s="28">
        <v>0</v>
      </c>
      <c r="F65" s="28">
        <v>517.63</v>
      </c>
      <c r="G65" s="34" t="s">
        <v>114</v>
      </c>
    </row>
    <row r="66" spans="1:7" ht="104.25" customHeight="1">
      <c r="A66" s="9"/>
      <c r="B66" s="9">
        <v>75615</v>
      </c>
      <c r="C66" s="9"/>
      <c r="D66" s="8" t="s">
        <v>87</v>
      </c>
      <c r="E66" s="27">
        <f>E67+E68+E69+E70+E71+E72+E73</f>
        <v>4684094</v>
      </c>
      <c r="F66" s="27">
        <f>F67+F68+F69+F70+F71+F72+F73</f>
        <v>4772592.319999999</v>
      </c>
      <c r="G66" s="34">
        <f t="shared" si="2"/>
        <v>1.0188933697743896</v>
      </c>
    </row>
    <row r="67" spans="1:7" ht="19.5" customHeight="1">
      <c r="A67" s="9"/>
      <c r="B67" s="9"/>
      <c r="C67" s="9" t="s">
        <v>42</v>
      </c>
      <c r="D67" s="9" t="s">
        <v>15</v>
      </c>
      <c r="E67" s="30">
        <v>4218404</v>
      </c>
      <c r="F67" s="30">
        <v>4285684.34</v>
      </c>
      <c r="G67" s="34">
        <f t="shared" si="2"/>
        <v>1.015949240518452</v>
      </c>
    </row>
    <row r="68" spans="1:7" ht="19.5" customHeight="1">
      <c r="A68" s="9"/>
      <c r="B68" s="9"/>
      <c r="C68" s="9" t="s">
        <v>43</v>
      </c>
      <c r="D68" s="9" t="s">
        <v>16</v>
      </c>
      <c r="E68" s="28">
        <v>90083</v>
      </c>
      <c r="F68" s="28">
        <v>107824.59</v>
      </c>
      <c r="G68" s="34">
        <f t="shared" si="2"/>
        <v>1.1969471487406058</v>
      </c>
    </row>
    <row r="69" spans="1:7" ht="22.5" customHeight="1">
      <c r="A69" s="9"/>
      <c r="B69" s="9"/>
      <c r="C69" s="9" t="s">
        <v>44</v>
      </c>
      <c r="D69" s="9" t="s">
        <v>17</v>
      </c>
      <c r="E69" s="28">
        <v>235910</v>
      </c>
      <c r="F69" s="28">
        <v>236528</v>
      </c>
      <c r="G69" s="34">
        <f t="shared" si="2"/>
        <v>1.0026196430842271</v>
      </c>
    </row>
    <row r="70" spans="1:7" ht="21" customHeight="1">
      <c r="A70" s="9"/>
      <c r="B70" s="9"/>
      <c r="C70" s="9" t="s">
        <v>45</v>
      </c>
      <c r="D70" s="9" t="s">
        <v>18</v>
      </c>
      <c r="E70" s="28">
        <v>70797</v>
      </c>
      <c r="F70" s="28">
        <v>74703.17</v>
      </c>
      <c r="G70" s="34">
        <f t="shared" si="2"/>
        <v>1.055174230546492</v>
      </c>
    </row>
    <row r="71" spans="1:7" ht="21" customHeight="1">
      <c r="A71" s="9"/>
      <c r="B71" s="9"/>
      <c r="C71" s="9" t="s">
        <v>133</v>
      </c>
      <c r="D71" s="9" t="s">
        <v>134</v>
      </c>
      <c r="E71" s="28">
        <v>0</v>
      </c>
      <c r="F71" s="28">
        <v>1099.46</v>
      </c>
      <c r="G71" s="34" t="s">
        <v>114</v>
      </c>
    </row>
    <row r="72" spans="1:7" ht="15.75">
      <c r="A72" s="9"/>
      <c r="B72" s="9"/>
      <c r="C72" s="9" t="s">
        <v>48</v>
      </c>
      <c r="D72" s="9" t="s">
        <v>21</v>
      </c>
      <c r="E72" s="28">
        <v>10500</v>
      </c>
      <c r="F72" s="28">
        <v>3808</v>
      </c>
      <c r="G72" s="34">
        <f t="shared" si="2"/>
        <v>0.3626666666666667</v>
      </c>
    </row>
    <row r="73" spans="1:7" ht="31.5">
      <c r="A73" s="9"/>
      <c r="B73" s="9"/>
      <c r="C73" s="9" t="s">
        <v>41</v>
      </c>
      <c r="D73" s="9" t="s">
        <v>14</v>
      </c>
      <c r="E73" s="28">
        <v>58400</v>
      </c>
      <c r="F73" s="28">
        <v>62944.76</v>
      </c>
      <c r="G73" s="34">
        <f t="shared" si="2"/>
        <v>1.0778212328767123</v>
      </c>
    </row>
    <row r="74" spans="1:7" ht="97.5" customHeight="1">
      <c r="A74" s="9"/>
      <c r="B74" s="9" t="s">
        <v>60</v>
      </c>
      <c r="C74" s="9"/>
      <c r="D74" s="8" t="s">
        <v>86</v>
      </c>
      <c r="E74" s="27">
        <f>E75+E76+E77+E78+E79+E80+E81+E82+E83+E84</f>
        <v>2904726</v>
      </c>
      <c r="F74" s="27">
        <f>F75+F76+F77+F78+F79+F80+F81+F82+F83+F84</f>
        <v>2917409.8600000003</v>
      </c>
      <c r="G74" s="34">
        <f t="shared" si="2"/>
        <v>1.004366628728493</v>
      </c>
    </row>
    <row r="75" spans="1:7" ht="19.5" customHeight="1">
      <c r="A75" s="9"/>
      <c r="B75" s="9"/>
      <c r="C75" s="9" t="s">
        <v>42</v>
      </c>
      <c r="D75" s="9" t="s">
        <v>15</v>
      </c>
      <c r="E75" s="28">
        <v>1580459</v>
      </c>
      <c r="F75" s="28">
        <v>1510085.02</v>
      </c>
      <c r="G75" s="34">
        <f t="shared" si="2"/>
        <v>0.9554724418665717</v>
      </c>
    </row>
    <row r="76" spans="1:7" ht="18" customHeight="1">
      <c r="A76" s="9"/>
      <c r="B76" s="9"/>
      <c r="C76" s="9" t="s">
        <v>43</v>
      </c>
      <c r="D76" s="9" t="s">
        <v>16</v>
      </c>
      <c r="E76" s="28">
        <v>800839</v>
      </c>
      <c r="F76" s="28">
        <v>772429.5</v>
      </c>
      <c r="G76" s="34">
        <f t="shared" si="2"/>
        <v>0.9645253290611471</v>
      </c>
    </row>
    <row r="77" spans="1:7" ht="18" customHeight="1">
      <c r="A77" s="9"/>
      <c r="B77" s="9"/>
      <c r="C77" s="9" t="s">
        <v>44</v>
      </c>
      <c r="D77" s="9" t="s">
        <v>17</v>
      </c>
      <c r="E77" s="28">
        <v>5604</v>
      </c>
      <c r="F77" s="28">
        <v>4428.54</v>
      </c>
      <c r="G77" s="34">
        <f t="shared" si="2"/>
        <v>0.7902462526766595</v>
      </c>
    </row>
    <row r="78" spans="1:7" ht="21" customHeight="1">
      <c r="A78" s="9"/>
      <c r="B78" s="9"/>
      <c r="C78" s="9" t="s">
        <v>45</v>
      </c>
      <c r="D78" s="9" t="s">
        <v>18</v>
      </c>
      <c r="E78" s="28">
        <v>57524</v>
      </c>
      <c r="F78" s="28">
        <v>49546</v>
      </c>
      <c r="G78" s="34">
        <f t="shared" si="2"/>
        <v>0.8613100618872123</v>
      </c>
    </row>
    <row r="79" spans="1:7" ht="15.75">
      <c r="A79" s="9"/>
      <c r="B79" s="9"/>
      <c r="C79" s="9" t="s">
        <v>61</v>
      </c>
      <c r="D79" s="9" t="s">
        <v>62</v>
      </c>
      <c r="E79" s="28">
        <v>38500</v>
      </c>
      <c r="F79" s="28">
        <v>30008.68</v>
      </c>
      <c r="G79" s="34">
        <f t="shared" si="2"/>
        <v>0.7794462337662338</v>
      </c>
    </row>
    <row r="80" spans="1:7" ht="15.75">
      <c r="A80" s="9"/>
      <c r="B80" s="9"/>
      <c r="C80" s="9" t="s">
        <v>46</v>
      </c>
      <c r="D80" s="9" t="s">
        <v>19</v>
      </c>
      <c r="E80" s="28">
        <v>30700</v>
      </c>
      <c r="F80" s="28">
        <v>41501.4</v>
      </c>
      <c r="G80" s="34">
        <f t="shared" si="2"/>
        <v>1.3518371335504886</v>
      </c>
    </row>
    <row r="81" spans="1:7" ht="15.75">
      <c r="A81" s="9"/>
      <c r="B81" s="9"/>
      <c r="C81" s="9" t="s">
        <v>47</v>
      </c>
      <c r="D81" s="9" t="s">
        <v>20</v>
      </c>
      <c r="E81" s="28">
        <v>1100</v>
      </c>
      <c r="F81" s="28">
        <v>1769.68</v>
      </c>
      <c r="G81" s="34">
        <f t="shared" si="2"/>
        <v>1.6088</v>
      </c>
    </row>
    <row r="82" spans="1:7" ht="15.75">
      <c r="A82" s="9"/>
      <c r="B82" s="9"/>
      <c r="C82" s="9" t="s">
        <v>133</v>
      </c>
      <c r="D82" s="9" t="s">
        <v>134</v>
      </c>
      <c r="E82" s="28">
        <v>2000</v>
      </c>
      <c r="F82" s="28">
        <v>4179.92</v>
      </c>
      <c r="G82" s="34">
        <f t="shared" si="2"/>
        <v>2.08996</v>
      </c>
    </row>
    <row r="83" spans="1:7" ht="15.75">
      <c r="A83" s="9"/>
      <c r="B83" s="9"/>
      <c r="C83" s="9" t="s">
        <v>48</v>
      </c>
      <c r="D83" s="9" t="s">
        <v>21</v>
      </c>
      <c r="E83" s="28">
        <v>358000</v>
      </c>
      <c r="F83" s="28">
        <v>472605</v>
      </c>
      <c r="G83" s="34">
        <f>F83/E83</f>
        <v>1.3201256983240224</v>
      </c>
    </row>
    <row r="84" spans="1:7" ht="31.5">
      <c r="A84" s="9"/>
      <c r="B84" s="9"/>
      <c r="C84" s="9" t="s">
        <v>41</v>
      </c>
      <c r="D84" s="9" t="s">
        <v>14</v>
      </c>
      <c r="E84" s="28">
        <v>30000</v>
      </c>
      <c r="F84" s="28">
        <v>30856.12</v>
      </c>
      <c r="G84" s="34">
        <f>F84/E84</f>
        <v>1.0285373333333332</v>
      </c>
    </row>
    <row r="85" spans="1:7" ht="78.75">
      <c r="A85" s="9"/>
      <c r="B85" s="9">
        <v>75618</v>
      </c>
      <c r="C85" s="9"/>
      <c r="D85" s="8" t="s">
        <v>88</v>
      </c>
      <c r="E85" s="27">
        <f>SUM(E86:E88)</f>
        <v>355500</v>
      </c>
      <c r="F85" s="27">
        <f>SUM(F86:F88)</f>
        <v>358761.57999999996</v>
      </c>
      <c r="G85" s="34">
        <f>F85/E85</f>
        <v>1.0091746272855133</v>
      </c>
    </row>
    <row r="86" spans="1:7" ht="15.75">
      <c r="A86" s="9"/>
      <c r="B86" s="9"/>
      <c r="C86" s="9" t="s">
        <v>49</v>
      </c>
      <c r="D86" s="9" t="s">
        <v>22</v>
      </c>
      <c r="E86" s="28">
        <v>61500</v>
      </c>
      <c r="F86" s="28">
        <v>57780</v>
      </c>
      <c r="G86" s="34">
        <f>F86/E86</f>
        <v>0.9395121951219512</v>
      </c>
    </row>
    <row r="87" spans="1:7" ht="31.5">
      <c r="A87" s="9"/>
      <c r="B87" s="9"/>
      <c r="C87" s="9" t="s">
        <v>38</v>
      </c>
      <c r="D87" s="9" t="s">
        <v>29</v>
      </c>
      <c r="E87" s="28">
        <v>294000</v>
      </c>
      <c r="F87" s="28">
        <v>294371.91</v>
      </c>
      <c r="G87" s="34">
        <f>F87/E87</f>
        <v>1.0012649999999998</v>
      </c>
    </row>
    <row r="88" spans="1:7" ht="15.75">
      <c r="A88" s="9"/>
      <c r="B88" s="9"/>
      <c r="C88" s="9" t="s">
        <v>135</v>
      </c>
      <c r="D88" s="9" t="s">
        <v>136</v>
      </c>
      <c r="E88" s="28">
        <v>0</v>
      </c>
      <c r="F88" s="28">
        <v>6609.67</v>
      </c>
      <c r="G88" s="34" t="s">
        <v>114</v>
      </c>
    </row>
    <row r="89" spans="1:7" ht="30" customHeight="1">
      <c r="A89" s="9"/>
      <c r="B89" s="9" t="s">
        <v>137</v>
      </c>
      <c r="C89" s="9"/>
      <c r="D89" s="8" t="s">
        <v>138</v>
      </c>
      <c r="E89" s="27">
        <f>E90+E91</f>
        <v>0</v>
      </c>
      <c r="F89" s="27">
        <f>F90+F91</f>
        <v>1800.4899999999998</v>
      </c>
      <c r="G89" s="34" t="s">
        <v>114</v>
      </c>
    </row>
    <row r="90" spans="1:7" ht="15.75">
      <c r="A90" s="9"/>
      <c r="B90" s="9"/>
      <c r="C90" s="9" t="s">
        <v>139</v>
      </c>
      <c r="D90" s="9" t="s">
        <v>140</v>
      </c>
      <c r="E90" s="28">
        <v>0</v>
      </c>
      <c r="F90" s="28">
        <v>1797.87</v>
      </c>
      <c r="G90" s="34" t="s">
        <v>114</v>
      </c>
    </row>
    <row r="91" spans="1:7" ht="15.75">
      <c r="A91" s="9"/>
      <c r="B91" s="9"/>
      <c r="C91" s="9" t="s">
        <v>53</v>
      </c>
      <c r="D91" s="9" t="s">
        <v>10</v>
      </c>
      <c r="E91" s="28">
        <v>0</v>
      </c>
      <c r="F91" s="28">
        <v>2.62</v>
      </c>
      <c r="G91" s="34" t="s">
        <v>114</v>
      </c>
    </row>
    <row r="92" spans="1:7" ht="47.25">
      <c r="A92" s="9"/>
      <c r="B92" s="9">
        <v>75621</v>
      </c>
      <c r="C92" s="9"/>
      <c r="D92" s="8" t="s">
        <v>89</v>
      </c>
      <c r="E92" s="28">
        <f>E93+E94</f>
        <v>5775030</v>
      </c>
      <c r="F92" s="28">
        <f>F93+F94</f>
        <v>5912679.4</v>
      </c>
      <c r="G92" s="34">
        <f aca="true" t="shared" si="5" ref="G92:G142">F92/E92</f>
        <v>1.023835270119809</v>
      </c>
    </row>
    <row r="93" spans="1:7" ht="15.75">
      <c r="A93" s="9"/>
      <c r="B93" s="9"/>
      <c r="C93" s="9" t="s">
        <v>40</v>
      </c>
      <c r="D93" s="9" t="s">
        <v>23</v>
      </c>
      <c r="E93" s="30">
        <v>5504260</v>
      </c>
      <c r="F93" s="30">
        <v>5598104</v>
      </c>
      <c r="G93" s="34">
        <f t="shared" si="5"/>
        <v>1.017049339965772</v>
      </c>
    </row>
    <row r="94" spans="1:7" ht="15.75">
      <c r="A94" s="9"/>
      <c r="B94" s="9"/>
      <c r="C94" s="9" t="s">
        <v>39</v>
      </c>
      <c r="D94" s="9" t="s">
        <v>24</v>
      </c>
      <c r="E94" s="28">
        <v>270770</v>
      </c>
      <c r="F94" s="28">
        <v>314575.4</v>
      </c>
      <c r="G94" s="34">
        <f t="shared" si="5"/>
        <v>1.1617808472135023</v>
      </c>
    </row>
    <row r="95" spans="1:7" ht="47.25">
      <c r="A95" s="9"/>
      <c r="B95" s="9" t="s">
        <v>141</v>
      </c>
      <c r="C95" s="9"/>
      <c r="D95" s="8" t="s">
        <v>142</v>
      </c>
      <c r="E95" s="27">
        <f>E96</f>
        <v>0</v>
      </c>
      <c r="F95" s="27">
        <f>F96</f>
        <v>5704.45</v>
      </c>
      <c r="G95" s="34" t="s">
        <v>114</v>
      </c>
    </row>
    <row r="96" spans="1:7" ht="24.75" customHeight="1">
      <c r="A96" s="9"/>
      <c r="B96" s="9"/>
      <c r="C96" s="9" t="s">
        <v>104</v>
      </c>
      <c r="D96" s="9" t="s">
        <v>106</v>
      </c>
      <c r="E96" s="28">
        <v>0</v>
      </c>
      <c r="F96" s="28">
        <v>5704.45</v>
      </c>
      <c r="G96" s="34" t="s">
        <v>114</v>
      </c>
    </row>
    <row r="97" spans="1:7" ht="31.5" customHeight="1">
      <c r="A97" s="13">
        <v>758</v>
      </c>
      <c r="B97" s="13"/>
      <c r="C97" s="13"/>
      <c r="D97" s="13" t="s">
        <v>25</v>
      </c>
      <c r="E97" s="31">
        <f>E98+E100+E102+E104+E110</f>
        <v>12262944</v>
      </c>
      <c r="F97" s="31">
        <f>F98+F100+F102+F104+F110</f>
        <v>12260116.94</v>
      </c>
      <c r="G97" s="33">
        <f t="shared" si="5"/>
        <v>0.9997694631892635</v>
      </c>
    </row>
    <row r="98" spans="1:7" ht="47.25">
      <c r="A98" s="9"/>
      <c r="B98" s="9">
        <v>75801</v>
      </c>
      <c r="C98" s="9"/>
      <c r="D98" s="8" t="s">
        <v>90</v>
      </c>
      <c r="E98" s="27">
        <f>E99</f>
        <v>7904251</v>
      </c>
      <c r="F98" s="27">
        <f>F99</f>
        <v>7904251</v>
      </c>
      <c r="G98" s="34">
        <f t="shared" si="5"/>
        <v>1</v>
      </c>
    </row>
    <row r="99" spans="1:7" ht="23.25" customHeight="1">
      <c r="A99" s="9"/>
      <c r="B99" s="9"/>
      <c r="C99" s="9">
        <v>2920</v>
      </c>
      <c r="D99" s="9" t="s">
        <v>26</v>
      </c>
      <c r="E99" s="28">
        <v>7904251</v>
      </c>
      <c r="F99" s="28">
        <v>7904251</v>
      </c>
      <c r="G99" s="34">
        <f t="shared" si="5"/>
        <v>1</v>
      </c>
    </row>
    <row r="100" spans="1:7" ht="39.75" customHeight="1">
      <c r="A100" s="9"/>
      <c r="B100" s="9" t="s">
        <v>201</v>
      </c>
      <c r="C100" s="9"/>
      <c r="D100" s="8" t="s">
        <v>202</v>
      </c>
      <c r="E100" s="27">
        <f>E101</f>
        <v>41322</v>
      </c>
      <c r="F100" s="27">
        <f>F101</f>
        <v>41322</v>
      </c>
      <c r="G100" s="34">
        <f>F100/E100</f>
        <v>1</v>
      </c>
    </row>
    <row r="101" spans="1:7" ht="27.75" customHeight="1">
      <c r="A101" s="9"/>
      <c r="B101" s="9"/>
      <c r="C101" s="9">
        <v>2920</v>
      </c>
      <c r="D101" s="9" t="s">
        <v>26</v>
      </c>
      <c r="E101" s="28">
        <v>41322</v>
      </c>
      <c r="F101" s="28">
        <v>41322</v>
      </c>
      <c r="G101" s="34">
        <f>F101/E101</f>
        <v>1</v>
      </c>
    </row>
    <row r="102" spans="1:7" ht="38.25" customHeight="1">
      <c r="A102" s="9"/>
      <c r="B102" s="9">
        <v>75807</v>
      </c>
      <c r="C102" s="9"/>
      <c r="D102" s="8" t="s">
        <v>91</v>
      </c>
      <c r="E102" s="27">
        <f>E103</f>
        <v>3862744</v>
      </c>
      <c r="F102" s="27">
        <f>F103</f>
        <v>3862744</v>
      </c>
      <c r="G102" s="34">
        <f t="shared" si="5"/>
        <v>1</v>
      </c>
    </row>
    <row r="103" spans="1:7" ht="21" customHeight="1">
      <c r="A103" s="9"/>
      <c r="B103" s="9"/>
      <c r="C103" s="9">
        <v>2920</v>
      </c>
      <c r="D103" s="9" t="s">
        <v>26</v>
      </c>
      <c r="E103" s="28">
        <v>3862744</v>
      </c>
      <c r="F103" s="28">
        <v>3862744</v>
      </c>
      <c r="G103" s="34">
        <f t="shared" si="5"/>
        <v>1</v>
      </c>
    </row>
    <row r="104" spans="1:7" ht="30" customHeight="1">
      <c r="A104" s="9"/>
      <c r="B104" s="9">
        <v>75814</v>
      </c>
      <c r="C104" s="9"/>
      <c r="D104" s="8" t="s">
        <v>92</v>
      </c>
      <c r="E104" s="27">
        <f>E105+E106+E107+E108+E109</f>
        <v>211669</v>
      </c>
      <c r="F104" s="27">
        <f>F105+F106+F107+F108+F109</f>
        <v>208841.93999999997</v>
      </c>
      <c r="G104" s="34">
        <f t="shared" si="5"/>
        <v>0.9866439582555782</v>
      </c>
    </row>
    <row r="105" spans="1:7" ht="34.5" customHeight="1">
      <c r="A105" s="9"/>
      <c r="B105" s="9"/>
      <c r="C105" s="9" t="s">
        <v>131</v>
      </c>
      <c r="D105" s="9" t="s">
        <v>132</v>
      </c>
      <c r="E105" s="27">
        <v>43493</v>
      </c>
      <c r="F105" s="27">
        <v>43493.17</v>
      </c>
      <c r="G105" s="34">
        <f t="shared" si="5"/>
        <v>1.0000039086749593</v>
      </c>
    </row>
    <row r="106" spans="1:7" ht="18.75" customHeight="1">
      <c r="A106" s="9"/>
      <c r="B106" s="9"/>
      <c r="C106" s="9" t="s">
        <v>53</v>
      </c>
      <c r="D106" s="9" t="s">
        <v>10</v>
      </c>
      <c r="E106" s="28">
        <v>30000</v>
      </c>
      <c r="F106" s="28">
        <v>27172.76</v>
      </c>
      <c r="G106" s="34">
        <f t="shared" si="5"/>
        <v>0.9057586666666666</v>
      </c>
    </row>
    <row r="107" spans="1:7" ht="21.75" customHeight="1">
      <c r="A107" s="9"/>
      <c r="B107" s="9"/>
      <c r="C107" s="9" t="s">
        <v>36</v>
      </c>
      <c r="D107" s="9" t="s">
        <v>3</v>
      </c>
      <c r="E107" s="28">
        <v>32940</v>
      </c>
      <c r="F107" s="28">
        <v>32940</v>
      </c>
      <c r="G107" s="34">
        <f t="shared" si="5"/>
        <v>1</v>
      </c>
    </row>
    <row r="108" spans="1:7" ht="36" customHeight="1">
      <c r="A108" s="9"/>
      <c r="B108" s="9"/>
      <c r="C108" s="9" t="s">
        <v>102</v>
      </c>
      <c r="D108" s="9" t="s">
        <v>65</v>
      </c>
      <c r="E108" s="28">
        <v>63920</v>
      </c>
      <c r="F108" s="28">
        <v>63919.86</v>
      </c>
      <c r="G108" s="34">
        <f t="shared" si="5"/>
        <v>0.9999978097622028</v>
      </c>
    </row>
    <row r="109" spans="1:7" ht="63">
      <c r="A109" s="9"/>
      <c r="B109" s="9"/>
      <c r="C109" s="9" t="s">
        <v>143</v>
      </c>
      <c r="D109" s="9" t="s">
        <v>144</v>
      </c>
      <c r="E109" s="28">
        <v>41316</v>
      </c>
      <c r="F109" s="28">
        <v>41316.15</v>
      </c>
      <c r="G109" s="34">
        <f t="shared" si="5"/>
        <v>1.0000036305547488</v>
      </c>
    </row>
    <row r="110" spans="1:7" ht="36.75" customHeight="1">
      <c r="A110" s="9"/>
      <c r="B110" s="9" t="s">
        <v>63</v>
      </c>
      <c r="C110" s="9"/>
      <c r="D110" s="8" t="s">
        <v>93</v>
      </c>
      <c r="E110" s="27">
        <f>E111</f>
        <v>242958</v>
      </c>
      <c r="F110" s="27">
        <f>F111</f>
        <v>242958</v>
      </c>
      <c r="G110" s="34">
        <f t="shared" si="5"/>
        <v>1</v>
      </c>
    </row>
    <row r="111" spans="1:7" ht="21" customHeight="1">
      <c r="A111" s="9"/>
      <c r="B111" s="9"/>
      <c r="C111" s="9" t="s">
        <v>58</v>
      </c>
      <c r="D111" s="9" t="s">
        <v>26</v>
      </c>
      <c r="E111" s="28">
        <v>242958</v>
      </c>
      <c r="F111" s="28">
        <v>242958</v>
      </c>
      <c r="G111" s="34">
        <f t="shared" si="5"/>
        <v>1</v>
      </c>
    </row>
    <row r="112" spans="1:7" ht="28.5" customHeight="1">
      <c r="A112" s="13">
        <v>801</v>
      </c>
      <c r="B112" s="13"/>
      <c r="C112" s="13"/>
      <c r="D112" s="13" t="s">
        <v>27</v>
      </c>
      <c r="E112" s="31">
        <f>E113+E118+E120+E126+E130+E133+E136</f>
        <v>400086</v>
      </c>
      <c r="F112" s="31">
        <f>F113+F118+F120+F126+F130+F133+F136</f>
        <v>358433.47</v>
      </c>
      <c r="G112" s="33">
        <f t="shared" si="5"/>
        <v>0.8958910584224391</v>
      </c>
    </row>
    <row r="113" spans="1:7" ht="27.75" customHeight="1">
      <c r="A113" s="9"/>
      <c r="B113" s="9">
        <v>80101</v>
      </c>
      <c r="C113" s="9"/>
      <c r="D113" s="8" t="s">
        <v>84</v>
      </c>
      <c r="E113" s="27">
        <f>E114+E116+E117</f>
        <v>15300</v>
      </c>
      <c r="F113" s="27">
        <f>F114+F115+F116+F117</f>
        <v>19154.88</v>
      </c>
      <c r="G113" s="34">
        <f t="shared" si="5"/>
        <v>1.2519529411764707</v>
      </c>
    </row>
    <row r="114" spans="1:7" ht="84.75" customHeight="1">
      <c r="A114" s="9"/>
      <c r="B114" s="9"/>
      <c r="C114" s="9" t="s">
        <v>51</v>
      </c>
      <c r="D114" s="9" t="s">
        <v>103</v>
      </c>
      <c r="E114" s="28">
        <v>8800</v>
      </c>
      <c r="F114" s="28">
        <v>11193.69</v>
      </c>
      <c r="G114" s="34">
        <f t="shared" si="5"/>
        <v>1.2720102272727274</v>
      </c>
    </row>
    <row r="115" spans="1:7" ht="21" customHeight="1">
      <c r="A115" s="9"/>
      <c r="B115" s="9"/>
      <c r="C115" s="9" t="s">
        <v>53</v>
      </c>
      <c r="D115" s="9" t="s">
        <v>10</v>
      </c>
      <c r="E115" s="28">
        <v>0</v>
      </c>
      <c r="F115" s="28">
        <v>18.11</v>
      </c>
      <c r="G115" s="34" t="s">
        <v>114</v>
      </c>
    </row>
    <row r="116" spans="1:7" ht="21.75" customHeight="1">
      <c r="A116" s="9"/>
      <c r="B116" s="9"/>
      <c r="C116" s="9" t="s">
        <v>36</v>
      </c>
      <c r="D116" s="9" t="s">
        <v>3</v>
      </c>
      <c r="E116" s="28">
        <v>500</v>
      </c>
      <c r="F116" s="28">
        <v>1965.76</v>
      </c>
      <c r="G116" s="34">
        <f t="shared" si="5"/>
        <v>3.93152</v>
      </c>
    </row>
    <row r="117" spans="1:7" ht="36" customHeight="1">
      <c r="A117" s="9"/>
      <c r="B117" s="9"/>
      <c r="C117" s="9" t="s">
        <v>102</v>
      </c>
      <c r="D117" s="9" t="s">
        <v>65</v>
      </c>
      <c r="E117" s="28">
        <v>6000</v>
      </c>
      <c r="F117" s="28">
        <v>5977.32</v>
      </c>
      <c r="G117" s="34">
        <f t="shared" si="5"/>
        <v>0.99622</v>
      </c>
    </row>
    <row r="118" spans="1:7" ht="33.75" customHeight="1">
      <c r="A118" s="9"/>
      <c r="B118" s="9" t="s">
        <v>145</v>
      </c>
      <c r="C118" s="9"/>
      <c r="D118" s="8" t="s">
        <v>146</v>
      </c>
      <c r="E118" s="28">
        <f>E119</f>
        <v>0</v>
      </c>
      <c r="F118" s="28">
        <f>F119</f>
        <v>51.54</v>
      </c>
      <c r="G118" s="34" t="s">
        <v>114</v>
      </c>
    </row>
    <row r="119" spans="1:7" ht="15.75">
      <c r="A119" s="9"/>
      <c r="B119" s="9"/>
      <c r="C119" s="9" t="s">
        <v>36</v>
      </c>
      <c r="D119" s="9" t="s">
        <v>3</v>
      </c>
      <c r="E119" s="28">
        <v>0</v>
      </c>
      <c r="F119" s="28">
        <v>51.54</v>
      </c>
      <c r="G119" s="34" t="s">
        <v>114</v>
      </c>
    </row>
    <row r="120" spans="1:7" ht="22.5" customHeight="1">
      <c r="A120" s="9"/>
      <c r="B120" s="9">
        <v>80104</v>
      </c>
      <c r="C120" s="9"/>
      <c r="D120" s="8" t="s">
        <v>85</v>
      </c>
      <c r="E120" s="28">
        <f>E121+E122+E123+E124+E125</f>
        <v>265176</v>
      </c>
      <c r="F120" s="28">
        <f>F121+F122+F123+F124+F125</f>
        <v>216566.31999999998</v>
      </c>
      <c r="G120" s="34">
        <f t="shared" si="5"/>
        <v>0.816688991462274</v>
      </c>
    </row>
    <row r="121" spans="1:7" ht="91.5" customHeight="1">
      <c r="A121" s="9"/>
      <c r="B121" s="9"/>
      <c r="C121" s="9" t="s">
        <v>51</v>
      </c>
      <c r="D121" s="9" t="s">
        <v>103</v>
      </c>
      <c r="E121" s="28">
        <v>0</v>
      </c>
      <c r="F121" s="28">
        <v>4116.83</v>
      </c>
      <c r="G121" s="34" t="s">
        <v>114</v>
      </c>
    </row>
    <row r="122" spans="1:7" ht="15.75">
      <c r="A122" s="9"/>
      <c r="B122" s="9"/>
      <c r="C122" s="9" t="s">
        <v>37</v>
      </c>
      <c r="D122" s="9" t="s">
        <v>28</v>
      </c>
      <c r="E122" s="28">
        <v>254176</v>
      </c>
      <c r="F122" s="28">
        <v>199115.14</v>
      </c>
      <c r="G122" s="34">
        <f t="shared" si="5"/>
        <v>0.7833750629485082</v>
      </c>
    </row>
    <row r="123" spans="1:7" ht="15.75">
      <c r="A123" s="9"/>
      <c r="B123" s="9"/>
      <c r="C123" s="9" t="s">
        <v>53</v>
      </c>
      <c r="D123" s="9" t="s">
        <v>10</v>
      </c>
      <c r="E123" s="28">
        <v>0</v>
      </c>
      <c r="F123" s="28">
        <v>8.36</v>
      </c>
      <c r="G123" s="34" t="s">
        <v>114</v>
      </c>
    </row>
    <row r="124" spans="1:7" ht="15.75">
      <c r="A124" s="9"/>
      <c r="B124" s="9"/>
      <c r="C124" s="9" t="s">
        <v>36</v>
      </c>
      <c r="D124" s="9" t="s">
        <v>3</v>
      </c>
      <c r="E124" s="28">
        <v>11000</v>
      </c>
      <c r="F124" s="28">
        <v>11180.78</v>
      </c>
      <c r="G124" s="34">
        <f t="shared" si="5"/>
        <v>1.0164345454545456</v>
      </c>
    </row>
    <row r="125" spans="1:7" ht="47.25">
      <c r="A125" s="9"/>
      <c r="B125" s="9"/>
      <c r="C125" s="9" t="s">
        <v>203</v>
      </c>
      <c r="D125" s="9" t="s">
        <v>204</v>
      </c>
      <c r="E125" s="28">
        <v>0</v>
      </c>
      <c r="F125" s="28">
        <v>2145.21</v>
      </c>
      <c r="G125" s="34" t="s">
        <v>114</v>
      </c>
    </row>
    <row r="126" spans="1:7" ht="26.25" customHeight="1">
      <c r="A126" s="9"/>
      <c r="B126" s="9">
        <v>80110</v>
      </c>
      <c r="C126" s="9"/>
      <c r="D126" s="8" t="s">
        <v>94</v>
      </c>
      <c r="E126" s="28">
        <f>E127+E128+E129</f>
        <v>88600</v>
      </c>
      <c r="F126" s="28">
        <f>F127+F128+F129</f>
        <v>109739.29</v>
      </c>
      <c r="G126" s="34">
        <f t="shared" si="5"/>
        <v>1.2385924379232505</v>
      </c>
    </row>
    <row r="127" spans="1:7" ht="94.5" customHeight="1">
      <c r="A127" s="9"/>
      <c r="B127" s="9"/>
      <c r="C127" s="9" t="s">
        <v>51</v>
      </c>
      <c r="D127" s="9" t="s">
        <v>103</v>
      </c>
      <c r="E127" s="28">
        <v>84600</v>
      </c>
      <c r="F127" s="28">
        <v>104682.98</v>
      </c>
      <c r="G127" s="34">
        <f t="shared" si="5"/>
        <v>1.2373874704491725</v>
      </c>
    </row>
    <row r="128" spans="1:7" ht="21.75" customHeight="1">
      <c r="A128" s="9"/>
      <c r="B128" s="9"/>
      <c r="C128" s="9" t="s">
        <v>53</v>
      </c>
      <c r="D128" s="9" t="s">
        <v>10</v>
      </c>
      <c r="E128" s="28">
        <v>0</v>
      </c>
      <c r="F128" s="28">
        <v>506.25</v>
      </c>
      <c r="G128" s="34" t="s">
        <v>114</v>
      </c>
    </row>
    <row r="129" spans="1:7" ht="17.25" customHeight="1">
      <c r="A129" s="9"/>
      <c r="B129" s="9"/>
      <c r="C129" s="9" t="s">
        <v>36</v>
      </c>
      <c r="D129" s="9" t="s">
        <v>3</v>
      </c>
      <c r="E129" s="28">
        <v>4000</v>
      </c>
      <c r="F129" s="28">
        <v>4550.06</v>
      </c>
      <c r="G129" s="34">
        <f t="shared" si="5"/>
        <v>1.137515</v>
      </c>
    </row>
    <row r="130" spans="1:7" ht="28.5" customHeight="1">
      <c r="A130" s="9"/>
      <c r="B130" s="9" t="s">
        <v>147</v>
      </c>
      <c r="C130" s="9"/>
      <c r="D130" s="8" t="s">
        <v>148</v>
      </c>
      <c r="E130" s="27">
        <f>E131+E132</f>
        <v>4500</v>
      </c>
      <c r="F130" s="27">
        <f>F131+F132</f>
        <v>4817.29</v>
      </c>
      <c r="G130" s="34">
        <f t="shared" si="5"/>
        <v>1.070508888888889</v>
      </c>
    </row>
    <row r="131" spans="1:7" ht="21.75" customHeight="1">
      <c r="A131" s="9"/>
      <c r="B131" s="9"/>
      <c r="C131" s="9" t="s">
        <v>53</v>
      </c>
      <c r="D131" s="9" t="s">
        <v>10</v>
      </c>
      <c r="E131" s="27">
        <v>0</v>
      </c>
      <c r="F131" s="27">
        <v>1.21</v>
      </c>
      <c r="G131" s="34" t="s">
        <v>114</v>
      </c>
    </row>
    <row r="132" spans="1:7" ht="17.25" customHeight="1">
      <c r="A132" s="9"/>
      <c r="B132" s="9"/>
      <c r="C132" s="9" t="s">
        <v>36</v>
      </c>
      <c r="D132" s="9" t="s">
        <v>3</v>
      </c>
      <c r="E132" s="28">
        <v>4500</v>
      </c>
      <c r="F132" s="28">
        <v>4816.08</v>
      </c>
      <c r="G132" s="34">
        <f t="shared" si="5"/>
        <v>1.07024</v>
      </c>
    </row>
    <row r="133" spans="1:7" ht="31.5">
      <c r="A133" s="9"/>
      <c r="B133" s="9">
        <v>80114</v>
      </c>
      <c r="C133" s="9"/>
      <c r="D133" s="8" t="s">
        <v>95</v>
      </c>
      <c r="E133" s="27">
        <f>E134+E135</f>
        <v>200</v>
      </c>
      <c r="F133" s="27">
        <f>F134+F135</f>
        <v>156.28</v>
      </c>
      <c r="G133" s="34">
        <f t="shared" si="5"/>
        <v>0.7814</v>
      </c>
    </row>
    <row r="134" spans="1:7" ht="15.75">
      <c r="A134" s="9"/>
      <c r="B134" s="9"/>
      <c r="C134" s="9" t="s">
        <v>53</v>
      </c>
      <c r="D134" s="8" t="s">
        <v>10</v>
      </c>
      <c r="E134" s="28">
        <v>200</v>
      </c>
      <c r="F134" s="28">
        <v>107.28</v>
      </c>
      <c r="G134" s="34">
        <f t="shared" si="5"/>
        <v>0.5364</v>
      </c>
    </row>
    <row r="135" spans="1:7" ht="15.75">
      <c r="A135" s="9"/>
      <c r="B135" s="9"/>
      <c r="C135" s="9" t="s">
        <v>36</v>
      </c>
      <c r="D135" s="9" t="s">
        <v>3</v>
      </c>
      <c r="E135" s="28">
        <v>0</v>
      </c>
      <c r="F135" s="28">
        <v>49</v>
      </c>
      <c r="G135" s="34" t="s">
        <v>114</v>
      </c>
    </row>
    <row r="136" spans="1:7" ht="24.75" customHeight="1">
      <c r="A136" s="9"/>
      <c r="B136" s="9">
        <v>80195</v>
      </c>
      <c r="C136" s="9"/>
      <c r="D136" s="8" t="s">
        <v>96</v>
      </c>
      <c r="E136" s="27">
        <f>E137+E138+E139+E140+E141+E142</f>
        <v>26310</v>
      </c>
      <c r="F136" s="27">
        <f>F137+F138+F139+F140+F141+F142</f>
        <v>7947.87</v>
      </c>
      <c r="G136" s="34">
        <f t="shared" si="5"/>
        <v>0.3020855188141391</v>
      </c>
    </row>
    <row r="137" spans="1:7" ht="94.5" customHeight="1">
      <c r="A137" s="9"/>
      <c r="B137" s="9"/>
      <c r="C137" s="9" t="s">
        <v>51</v>
      </c>
      <c r="D137" s="9" t="s">
        <v>103</v>
      </c>
      <c r="E137" s="28">
        <v>6000</v>
      </c>
      <c r="F137" s="28">
        <v>6941</v>
      </c>
      <c r="G137" s="34">
        <f t="shared" si="5"/>
        <v>1.1568333333333334</v>
      </c>
    </row>
    <row r="138" spans="1:7" ht="20.25" customHeight="1">
      <c r="A138" s="9"/>
      <c r="B138" s="9"/>
      <c r="C138" s="9" t="s">
        <v>53</v>
      </c>
      <c r="D138" s="8" t="s">
        <v>10</v>
      </c>
      <c r="E138" s="28">
        <v>0</v>
      </c>
      <c r="F138" s="28">
        <v>7.45</v>
      </c>
      <c r="G138" s="34" t="s">
        <v>114</v>
      </c>
    </row>
    <row r="139" spans="1:7" ht="19.5" customHeight="1">
      <c r="A139" s="9"/>
      <c r="B139" s="9"/>
      <c r="C139" s="9" t="s">
        <v>36</v>
      </c>
      <c r="D139" s="9" t="s">
        <v>3</v>
      </c>
      <c r="E139" s="28">
        <v>0</v>
      </c>
      <c r="F139" s="28">
        <v>33</v>
      </c>
      <c r="G139" s="34" t="s">
        <v>114</v>
      </c>
    </row>
    <row r="140" spans="1:7" ht="47.25">
      <c r="A140" s="9"/>
      <c r="B140" s="9"/>
      <c r="C140" s="9" t="s">
        <v>181</v>
      </c>
      <c r="D140" s="9" t="s">
        <v>130</v>
      </c>
      <c r="E140" s="28">
        <v>18867</v>
      </c>
      <c r="F140" s="28">
        <v>0</v>
      </c>
      <c r="G140" s="34">
        <f t="shared" si="5"/>
        <v>0</v>
      </c>
    </row>
    <row r="141" spans="1:7" ht="31.5">
      <c r="A141" s="9"/>
      <c r="B141" s="9"/>
      <c r="C141" s="9" t="s">
        <v>102</v>
      </c>
      <c r="D141" s="9" t="s">
        <v>65</v>
      </c>
      <c r="E141" s="28">
        <v>372</v>
      </c>
      <c r="F141" s="28">
        <v>372</v>
      </c>
      <c r="G141" s="34">
        <f t="shared" si="5"/>
        <v>1</v>
      </c>
    </row>
    <row r="142" spans="1:7" ht="63">
      <c r="A142" s="9"/>
      <c r="B142" s="9"/>
      <c r="C142" s="9" t="s">
        <v>205</v>
      </c>
      <c r="D142" s="9" t="s">
        <v>206</v>
      </c>
      <c r="E142" s="28">
        <v>1071</v>
      </c>
      <c r="F142" s="28">
        <v>594.42</v>
      </c>
      <c r="G142" s="34">
        <f t="shared" si="5"/>
        <v>0.5550140056022409</v>
      </c>
    </row>
    <row r="143" spans="1:7" ht="22.5" customHeight="1">
      <c r="A143" s="13" t="s">
        <v>149</v>
      </c>
      <c r="B143" s="13"/>
      <c r="C143" s="13"/>
      <c r="D143" s="13" t="s">
        <v>150</v>
      </c>
      <c r="E143" s="31">
        <f>E144</f>
        <v>0</v>
      </c>
      <c r="F143" s="31">
        <f>F144</f>
        <v>356</v>
      </c>
      <c r="G143" s="33" t="s">
        <v>114</v>
      </c>
    </row>
    <row r="144" spans="1:7" ht="24" customHeight="1">
      <c r="A144" s="9"/>
      <c r="B144" s="9" t="s">
        <v>151</v>
      </c>
      <c r="C144" s="9"/>
      <c r="D144" s="8" t="s">
        <v>152</v>
      </c>
      <c r="E144" s="27">
        <f>E145</f>
        <v>0</v>
      </c>
      <c r="F144" s="27">
        <f>F145</f>
        <v>356</v>
      </c>
      <c r="G144" s="34" t="s">
        <v>114</v>
      </c>
    </row>
    <row r="145" spans="1:7" ht="18.75" customHeight="1">
      <c r="A145" s="9"/>
      <c r="B145" s="9"/>
      <c r="C145" s="9" t="s">
        <v>36</v>
      </c>
      <c r="D145" s="9" t="s">
        <v>3</v>
      </c>
      <c r="E145" s="28">
        <v>0</v>
      </c>
      <c r="F145" s="28">
        <v>356</v>
      </c>
      <c r="G145" s="34" t="s">
        <v>114</v>
      </c>
    </row>
    <row r="146" spans="1:7" ht="24" customHeight="1">
      <c r="A146" s="13">
        <v>852</v>
      </c>
      <c r="B146" s="13"/>
      <c r="C146" s="13"/>
      <c r="D146" s="13" t="s">
        <v>30</v>
      </c>
      <c r="E146" s="31">
        <f>E147+E152+E155+E160+E158+E168+E164</f>
        <v>7540793</v>
      </c>
      <c r="F146" s="31">
        <f>F147+F152+F155+F160+F158+F168+F164</f>
        <v>7501607.35</v>
      </c>
      <c r="G146" s="33">
        <f aca="true" t="shared" si="6" ref="G146:G209">F146/E146</f>
        <v>0.9948035107183024</v>
      </c>
    </row>
    <row r="147" spans="1:7" ht="73.5" customHeight="1">
      <c r="A147" s="9"/>
      <c r="B147" s="9">
        <v>85212</v>
      </c>
      <c r="C147" s="9"/>
      <c r="D147" s="8" t="s">
        <v>97</v>
      </c>
      <c r="E147" s="27">
        <f>SUM(E148:E151)</f>
        <v>5343096</v>
      </c>
      <c r="F147" s="27">
        <f>SUM(F148:F151)</f>
        <v>5380766.25</v>
      </c>
      <c r="G147" s="34">
        <f t="shared" si="6"/>
        <v>1.0070502663624237</v>
      </c>
    </row>
    <row r="148" spans="1:7" ht="24" customHeight="1">
      <c r="A148" s="9"/>
      <c r="B148" s="9"/>
      <c r="C148" s="9" t="s">
        <v>104</v>
      </c>
      <c r="D148" s="8" t="s">
        <v>106</v>
      </c>
      <c r="E148" s="27">
        <v>0</v>
      </c>
      <c r="F148" s="27">
        <v>44</v>
      </c>
      <c r="G148" s="34" t="s">
        <v>114</v>
      </c>
    </row>
    <row r="149" spans="1:7" ht="71.25" customHeight="1">
      <c r="A149" s="9"/>
      <c r="B149" s="9"/>
      <c r="C149" s="9">
        <v>2010</v>
      </c>
      <c r="D149" s="9" t="s">
        <v>31</v>
      </c>
      <c r="E149" s="28">
        <v>5314714</v>
      </c>
      <c r="F149" s="28">
        <v>5314714</v>
      </c>
      <c r="G149" s="34">
        <f t="shared" si="6"/>
        <v>1</v>
      </c>
    </row>
    <row r="150" spans="1:7" ht="70.5" customHeight="1">
      <c r="A150" s="9"/>
      <c r="B150" s="9"/>
      <c r="C150" s="9" t="s">
        <v>153</v>
      </c>
      <c r="D150" s="9" t="s">
        <v>72</v>
      </c>
      <c r="E150" s="28">
        <v>16165</v>
      </c>
      <c r="F150" s="28">
        <v>53791.68</v>
      </c>
      <c r="G150" s="34">
        <f t="shared" si="6"/>
        <v>3.3276634704608723</v>
      </c>
    </row>
    <row r="151" spans="1:7" ht="70.5" customHeight="1">
      <c r="A151" s="9"/>
      <c r="B151" s="9"/>
      <c r="C151" s="9" t="s">
        <v>143</v>
      </c>
      <c r="D151" s="9" t="s">
        <v>144</v>
      </c>
      <c r="E151" s="28">
        <v>12217</v>
      </c>
      <c r="F151" s="28">
        <v>12216.57</v>
      </c>
      <c r="G151" s="34">
        <f t="shared" si="6"/>
        <v>0.9999648031431612</v>
      </c>
    </row>
    <row r="152" spans="1:7" ht="107.25" customHeight="1">
      <c r="A152" s="9"/>
      <c r="B152" s="9">
        <v>85213</v>
      </c>
      <c r="C152" s="9"/>
      <c r="D152" s="8" t="s">
        <v>98</v>
      </c>
      <c r="E152" s="27">
        <f>E153+E154</f>
        <v>102681</v>
      </c>
      <c r="F152" s="27">
        <f>F153+F154</f>
        <v>92938</v>
      </c>
      <c r="G152" s="34">
        <f t="shared" si="6"/>
        <v>0.9051138964365365</v>
      </c>
    </row>
    <row r="153" spans="1:7" ht="69.75" customHeight="1">
      <c r="A153" s="9"/>
      <c r="B153" s="9"/>
      <c r="C153" s="9">
        <v>2010</v>
      </c>
      <c r="D153" s="9" t="s">
        <v>13</v>
      </c>
      <c r="E153" s="28">
        <v>55832</v>
      </c>
      <c r="F153" s="28">
        <v>55458</v>
      </c>
      <c r="G153" s="34">
        <f t="shared" si="6"/>
        <v>0.993301332569136</v>
      </c>
    </row>
    <row r="154" spans="1:7" ht="48.75" customHeight="1">
      <c r="A154" s="9"/>
      <c r="B154" s="9"/>
      <c r="C154" s="9" t="s">
        <v>102</v>
      </c>
      <c r="D154" s="9" t="s">
        <v>64</v>
      </c>
      <c r="E154" s="28">
        <v>46849</v>
      </c>
      <c r="F154" s="28">
        <v>37480</v>
      </c>
      <c r="G154" s="34">
        <f t="shared" si="6"/>
        <v>0.8000170761382314</v>
      </c>
    </row>
    <row r="155" spans="1:7" ht="52.5" customHeight="1">
      <c r="A155" s="9"/>
      <c r="B155" s="9">
        <v>85214</v>
      </c>
      <c r="C155" s="9"/>
      <c r="D155" s="8" t="s">
        <v>99</v>
      </c>
      <c r="E155" s="27">
        <f>E157</f>
        <v>598327</v>
      </c>
      <c r="F155" s="27">
        <f>F156+F157</f>
        <v>596307</v>
      </c>
      <c r="G155" s="34">
        <f t="shared" si="6"/>
        <v>0.9966239196960859</v>
      </c>
    </row>
    <row r="156" spans="1:7" ht="26.25" customHeight="1">
      <c r="A156" s="9"/>
      <c r="B156" s="9"/>
      <c r="C156" s="9" t="s">
        <v>36</v>
      </c>
      <c r="D156" s="9" t="s">
        <v>3</v>
      </c>
      <c r="E156" s="27">
        <v>0</v>
      </c>
      <c r="F156" s="27">
        <v>980</v>
      </c>
      <c r="G156" s="34" t="s">
        <v>114</v>
      </c>
    </row>
    <row r="157" spans="1:7" ht="39.75" customHeight="1">
      <c r="A157" s="9"/>
      <c r="B157" s="9"/>
      <c r="C157" s="9">
        <v>2030</v>
      </c>
      <c r="D157" s="9" t="s">
        <v>64</v>
      </c>
      <c r="E157" s="28">
        <v>598327</v>
      </c>
      <c r="F157" s="28">
        <v>595327</v>
      </c>
      <c r="G157" s="34">
        <f t="shared" si="6"/>
        <v>0.9949860193506227</v>
      </c>
    </row>
    <row r="158" spans="1:7" ht="21.75" customHeight="1">
      <c r="A158" s="9"/>
      <c r="B158" s="9" t="s">
        <v>125</v>
      </c>
      <c r="C158" s="9"/>
      <c r="D158" s="9" t="s">
        <v>126</v>
      </c>
      <c r="E158" s="28">
        <f>E159</f>
        <v>482077</v>
      </c>
      <c r="F158" s="28">
        <f>F159</f>
        <v>417704</v>
      </c>
      <c r="G158" s="34">
        <f t="shared" si="6"/>
        <v>0.8664673900642429</v>
      </c>
    </row>
    <row r="159" spans="1:7" ht="48.75" customHeight="1">
      <c r="A159" s="9"/>
      <c r="B159" s="9"/>
      <c r="C159" s="9" t="s">
        <v>102</v>
      </c>
      <c r="D159" s="9" t="s">
        <v>64</v>
      </c>
      <c r="E159" s="28">
        <v>482077</v>
      </c>
      <c r="F159" s="28">
        <v>417704</v>
      </c>
      <c r="G159" s="34">
        <f t="shared" si="6"/>
        <v>0.8664673900642429</v>
      </c>
    </row>
    <row r="160" spans="1:7" ht="27" customHeight="1">
      <c r="A160" s="9"/>
      <c r="B160" s="9">
        <v>85219</v>
      </c>
      <c r="C160" s="9"/>
      <c r="D160" s="8" t="s">
        <v>100</v>
      </c>
      <c r="E160" s="27">
        <f>E161+E162+E163</f>
        <v>292766</v>
      </c>
      <c r="F160" s="27">
        <f>F161+F162+F163</f>
        <v>293067.01</v>
      </c>
      <c r="G160" s="34">
        <f t="shared" si="6"/>
        <v>1.0010281590075352</v>
      </c>
    </row>
    <row r="161" spans="1:7" ht="19.5" customHeight="1">
      <c r="A161" s="9"/>
      <c r="B161" s="9"/>
      <c r="C161" s="9" t="s">
        <v>53</v>
      </c>
      <c r="D161" s="8" t="s">
        <v>10</v>
      </c>
      <c r="E161" s="27">
        <v>0</v>
      </c>
      <c r="F161" s="27">
        <v>45.21</v>
      </c>
      <c r="G161" s="34" t="s">
        <v>114</v>
      </c>
    </row>
    <row r="162" spans="1:7" ht="18.75" customHeight="1">
      <c r="A162" s="9"/>
      <c r="B162" s="9"/>
      <c r="C162" s="9" t="s">
        <v>36</v>
      </c>
      <c r="D162" s="9" t="s">
        <v>3</v>
      </c>
      <c r="E162" s="27">
        <v>0</v>
      </c>
      <c r="F162" s="27">
        <v>255.8</v>
      </c>
      <c r="G162" s="34" t="s">
        <v>114</v>
      </c>
    </row>
    <row r="163" spans="1:7" ht="41.25" customHeight="1">
      <c r="A163" s="9"/>
      <c r="B163" s="9"/>
      <c r="C163" s="9">
        <v>2030</v>
      </c>
      <c r="D163" s="9" t="s">
        <v>65</v>
      </c>
      <c r="E163" s="28">
        <v>292766</v>
      </c>
      <c r="F163" s="28">
        <v>292766</v>
      </c>
      <c r="G163" s="34">
        <f t="shared" si="6"/>
        <v>1</v>
      </c>
    </row>
    <row r="164" spans="1:7" ht="47.25">
      <c r="A164" s="9"/>
      <c r="B164" s="9">
        <v>85228</v>
      </c>
      <c r="C164" s="9"/>
      <c r="D164" s="8" t="s">
        <v>101</v>
      </c>
      <c r="E164" s="27">
        <f>E165+E166+E167</f>
        <v>152746</v>
      </c>
      <c r="F164" s="27">
        <f>F165+F166+F167</f>
        <v>152125.09</v>
      </c>
      <c r="G164" s="34">
        <f t="shared" si="6"/>
        <v>0.9959350163015726</v>
      </c>
    </row>
    <row r="165" spans="1:7" ht="19.5" customHeight="1">
      <c r="A165" s="9"/>
      <c r="B165" s="9"/>
      <c r="C165" s="9" t="s">
        <v>37</v>
      </c>
      <c r="D165" s="9" t="s">
        <v>28</v>
      </c>
      <c r="E165" s="28">
        <v>120000</v>
      </c>
      <c r="F165" s="28">
        <v>121538.52</v>
      </c>
      <c r="G165" s="34">
        <f t="shared" si="6"/>
        <v>1.012821</v>
      </c>
    </row>
    <row r="166" spans="1:7" ht="73.5" customHeight="1">
      <c r="A166" s="9"/>
      <c r="B166" s="9"/>
      <c r="C166" s="9" t="s">
        <v>59</v>
      </c>
      <c r="D166" s="9" t="s">
        <v>13</v>
      </c>
      <c r="E166" s="28">
        <v>32746</v>
      </c>
      <c r="F166" s="28">
        <v>30535.64</v>
      </c>
      <c r="G166" s="34">
        <f t="shared" si="6"/>
        <v>0.932499847309595</v>
      </c>
    </row>
    <row r="167" spans="1:7" ht="73.5" customHeight="1">
      <c r="A167" s="9"/>
      <c r="B167" s="9"/>
      <c r="C167" s="9" t="s">
        <v>153</v>
      </c>
      <c r="D167" s="9" t="s">
        <v>72</v>
      </c>
      <c r="E167" s="28">
        <v>0</v>
      </c>
      <c r="F167" s="28">
        <v>50.93</v>
      </c>
      <c r="G167" s="34" t="s">
        <v>114</v>
      </c>
    </row>
    <row r="168" spans="1:7" ht="30" customHeight="1">
      <c r="A168" s="9"/>
      <c r="B168" s="9" t="s">
        <v>154</v>
      </c>
      <c r="C168" s="9"/>
      <c r="D168" s="9" t="s">
        <v>96</v>
      </c>
      <c r="E168" s="28">
        <f>E169+E170+E171</f>
        <v>569100</v>
      </c>
      <c r="F168" s="28">
        <f>F169+F170+F171</f>
        <v>568700</v>
      </c>
      <c r="G168" s="34">
        <f t="shared" si="6"/>
        <v>0.9992971358285011</v>
      </c>
    </row>
    <row r="169" spans="1:7" ht="72.75" customHeight="1">
      <c r="A169" s="9"/>
      <c r="B169" s="9"/>
      <c r="C169" s="9" t="s">
        <v>59</v>
      </c>
      <c r="D169" s="9" t="s">
        <v>13</v>
      </c>
      <c r="E169" s="28">
        <v>23200</v>
      </c>
      <c r="F169" s="28">
        <v>22800</v>
      </c>
      <c r="G169" s="34">
        <f t="shared" si="6"/>
        <v>0.9827586206896551</v>
      </c>
    </row>
    <row r="170" spans="1:7" ht="34.5" customHeight="1">
      <c r="A170" s="9"/>
      <c r="B170" s="9"/>
      <c r="C170" s="9" t="s">
        <v>102</v>
      </c>
      <c r="D170" s="9" t="s">
        <v>64</v>
      </c>
      <c r="E170" s="28">
        <v>542400</v>
      </c>
      <c r="F170" s="28">
        <v>542400</v>
      </c>
      <c r="G170" s="34">
        <f t="shared" si="6"/>
        <v>1</v>
      </c>
    </row>
    <row r="171" spans="1:7" ht="51" customHeight="1">
      <c r="A171" s="9"/>
      <c r="B171" s="9"/>
      <c r="C171" s="9" t="s">
        <v>166</v>
      </c>
      <c r="D171" s="9" t="s">
        <v>180</v>
      </c>
      <c r="E171" s="28">
        <v>3500</v>
      </c>
      <c r="F171" s="28">
        <v>3500</v>
      </c>
      <c r="G171" s="34">
        <f t="shared" si="6"/>
        <v>1</v>
      </c>
    </row>
    <row r="172" spans="1:7" ht="31.5">
      <c r="A172" s="11" t="s">
        <v>115</v>
      </c>
      <c r="B172" s="11"/>
      <c r="C172" s="11"/>
      <c r="D172" s="11" t="s">
        <v>116</v>
      </c>
      <c r="E172" s="31">
        <f>E173</f>
        <v>263861.45999999996</v>
      </c>
      <c r="F172" s="31">
        <f>F173</f>
        <v>262759.48</v>
      </c>
      <c r="G172" s="33">
        <f t="shared" si="6"/>
        <v>0.9958236416943953</v>
      </c>
    </row>
    <row r="173" spans="1:7" ht="24.75" customHeight="1">
      <c r="A173" s="9"/>
      <c r="B173" s="9" t="s">
        <v>117</v>
      </c>
      <c r="C173" s="9"/>
      <c r="D173" s="9" t="s">
        <v>96</v>
      </c>
      <c r="E173" s="28">
        <f>E174+E175+E176</f>
        <v>263861.45999999996</v>
      </c>
      <c r="F173" s="28">
        <f>F174+F175+F176</f>
        <v>262759.48</v>
      </c>
      <c r="G173" s="34">
        <f t="shared" si="6"/>
        <v>0.9958236416943953</v>
      </c>
    </row>
    <row r="174" spans="1:7" ht="24.75" customHeight="1">
      <c r="A174" s="9"/>
      <c r="B174" s="9"/>
      <c r="C174" s="9" t="s">
        <v>53</v>
      </c>
      <c r="D174" s="8" t="s">
        <v>10</v>
      </c>
      <c r="E174" s="28">
        <v>0</v>
      </c>
      <c r="F174" s="28">
        <v>7.24</v>
      </c>
      <c r="G174" s="34"/>
    </row>
    <row r="175" spans="1:7" ht="47.25">
      <c r="A175" s="9"/>
      <c r="B175" s="9"/>
      <c r="C175" s="9" t="s">
        <v>155</v>
      </c>
      <c r="D175" s="9" t="s">
        <v>130</v>
      </c>
      <c r="E175" s="28">
        <v>253331.24</v>
      </c>
      <c r="F175" s="28">
        <v>248464</v>
      </c>
      <c r="G175" s="34">
        <f t="shared" si="6"/>
        <v>0.9807870517666909</v>
      </c>
    </row>
    <row r="176" spans="1:7" ht="40.5" customHeight="1">
      <c r="A176" s="9"/>
      <c r="B176" s="9"/>
      <c r="C176" s="9" t="s">
        <v>118</v>
      </c>
      <c r="D176" s="9" t="s">
        <v>130</v>
      </c>
      <c r="E176" s="28">
        <v>10530.22</v>
      </c>
      <c r="F176" s="28">
        <v>14288.24</v>
      </c>
      <c r="G176" s="34">
        <f t="shared" si="6"/>
        <v>1.356879533381069</v>
      </c>
    </row>
    <row r="177" spans="1:7" ht="35.25" customHeight="1">
      <c r="A177" s="11" t="s">
        <v>156</v>
      </c>
      <c r="B177" s="11"/>
      <c r="C177" s="11"/>
      <c r="D177" s="11" t="s">
        <v>157</v>
      </c>
      <c r="E177" s="31">
        <f>E178+E180</f>
        <v>506608</v>
      </c>
      <c r="F177" s="31">
        <f>F178+F180</f>
        <v>310663.05</v>
      </c>
      <c r="G177" s="33">
        <f>F177/E177</f>
        <v>0.6132217612039289</v>
      </c>
    </row>
    <row r="178" spans="1:7" ht="27" customHeight="1">
      <c r="A178" s="9"/>
      <c r="B178" s="9" t="s">
        <v>158</v>
      </c>
      <c r="C178" s="9"/>
      <c r="D178" s="9" t="s">
        <v>159</v>
      </c>
      <c r="E178" s="28">
        <f>E179</f>
        <v>0</v>
      </c>
      <c r="F178" s="28">
        <f>F179</f>
        <v>50.48</v>
      </c>
      <c r="G178" s="34" t="s">
        <v>114</v>
      </c>
    </row>
    <row r="179" spans="1:7" ht="21.75" customHeight="1">
      <c r="A179" s="9"/>
      <c r="B179" s="9"/>
      <c r="C179" s="9" t="s">
        <v>36</v>
      </c>
      <c r="D179" s="9" t="s">
        <v>3</v>
      </c>
      <c r="E179" s="28">
        <v>0</v>
      </c>
      <c r="F179" s="28">
        <v>50.48</v>
      </c>
      <c r="G179" s="34" t="s">
        <v>114</v>
      </c>
    </row>
    <row r="180" spans="1:7" ht="21.75" customHeight="1">
      <c r="A180" s="9"/>
      <c r="B180" s="9" t="s">
        <v>160</v>
      </c>
      <c r="C180" s="9"/>
      <c r="D180" s="9" t="s">
        <v>161</v>
      </c>
      <c r="E180" s="28">
        <f>E181</f>
        <v>506608</v>
      </c>
      <c r="F180" s="28">
        <f>F181</f>
        <v>310612.57</v>
      </c>
      <c r="G180" s="34">
        <f>F180/E180</f>
        <v>0.6131221180873575</v>
      </c>
    </row>
    <row r="181" spans="1:7" ht="40.5" customHeight="1">
      <c r="A181" s="9"/>
      <c r="B181" s="9"/>
      <c r="C181" s="9" t="s">
        <v>102</v>
      </c>
      <c r="D181" s="9" t="s">
        <v>64</v>
      </c>
      <c r="E181" s="28">
        <v>506608</v>
      </c>
      <c r="F181" s="28">
        <v>310612.57</v>
      </c>
      <c r="G181" s="34">
        <f>F181/E181</f>
        <v>0.6131221180873575</v>
      </c>
    </row>
    <row r="182" spans="1:7" ht="36" customHeight="1">
      <c r="A182" s="11" t="s">
        <v>162</v>
      </c>
      <c r="B182" s="11"/>
      <c r="C182" s="11"/>
      <c r="D182" s="11" t="s">
        <v>163</v>
      </c>
      <c r="E182" s="31">
        <f>E183+E185+E187+E189</f>
        <v>81421</v>
      </c>
      <c r="F182" s="31">
        <f>F183+F185+F187+F189</f>
        <v>76125.48999999999</v>
      </c>
      <c r="G182" s="33">
        <f>F182/E182</f>
        <v>0.934961373601405</v>
      </c>
    </row>
    <row r="183" spans="1:7" ht="36" customHeight="1">
      <c r="A183" s="9"/>
      <c r="B183" s="9" t="s">
        <v>207</v>
      </c>
      <c r="C183" s="9"/>
      <c r="D183" s="9" t="s">
        <v>208</v>
      </c>
      <c r="E183" s="28">
        <f>E184</f>
        <v>0</v>
      </c>
      <c r="F183" s="28">
        <f>F184</f>
        <v>3555.49</v>
      </c>
      <c r="G183" s="34" t="s">
        <v>114</v>
      </c>
    </row>
    <row r="184" spans="1:7" ht="27.75" customHeight="1">
      <c r="A184" s="9"/>
      <c r="B184" s="9"/>
      <c r="C184" s="9" t="s">
        <v>209</v>
      </c>
      <c r="D184" s="9" t="s">
        <v>210</v>
      </c>
      <c r="E184" s="28">
        <v>0</v>
      </c>
      <c r="F184" s="28">
        <v>3555.49</v>
      </c>
      <c r="G184" s="34" t="s">
        <v>114</v>
      </c>
    </row>
    <row r="185" spans="1:7" ht="21.75" customHeight="1">
      <c r="A185" s="9"/>
      <c r="B185" s="9" t="s">
        <v>182</v>
      </c>
      <c r="C185" s="9"/>
      <c r="D185" s="9" t="s">
        <v>183</v>
      </c>
      <c r="E185" s="28">
        <f>E186</f>
        <v>16921</v>
      </c>
      <c r="F185" s="28">
        <f>F186</f>
        <v>16921.37</v>
      </c>
      <c r="G185" s="34" t="s">
        <v>114</v>
      </c>
    </row>
    <row r="186" spans="1:7" ht="48" customHeight="1">
      <c r="A186" s="9"/>
      <c r="B186" s="9"/>
      <c r="C186" s="9" t="s">
        <v>184</v>
      </c>
      <c r="D186" s="9" t="s">
        <v>185</v>
      </c>
      <c r="E186" s="28">
        <v>16921</v>
      </c>
      <c r="F186" s="28">
        <v>16921.37</v>
      </c>
      <c r="G186" s="34" t="s">
        <v>114</v>
      </c>
    </row>
    <row r="187" spans="1:7" ht="65.25" customHeight="1">
      <c r="A187" s="9"/>
      <c r="B187" s="9" t="s">
        <v>164</v>
      </c>
      <c r="C187" s="9"/>
      <c r="D187" s="9" t="s">
        <v>165</v>
      </c>
      <c r="E187" s="28">
        <f>E188</f>
        <v>60000</v>
      </c>
      <c r="F187" s="28">
        <f>F188</f>
        <v>51148.63</v>
      </c>
      <c r="G187" s="34">
        <f>F187/E187</f>
        <v>0.8524771666666666</v>
      </c>
    </row>
    <row r="188" spans="1:7" ht="19.5" customHeight="1">
      <c r="A188" s="9"/>
      <c r="B188" s="9"/>
      <c r="C188" s="9" t="s">
        <v>104</v>
      </c>
      <c r="D188" s="9" t="s">
        <v>106</v>
      </c>
      <c r="E188" s="28">
        <v>60000</v>
      </c>
      <c r="F188" s="28">
        <v>51148.63</v>
      </c>
      <c r="G188" s="34">
        <f>F188/E188</f>
        <v>0.8524771666666666</v>
      </c>
    </row>
    <row r="189" spans="1:7" ht="24" customHeight="1">
      <c r="A189" s="9"/>
      <c r="B189" s="9" t="s">
        <v>186</v>
      </c>
      <c r="C189" s="9"/>
      <c r="D189" s="9" t="s">
        <v>96</v>
      </c>
      <c r="E189" s="28">
        <f>E190</f>
        <v>4500</v>
      </c>
      <c r="F189" s="28">
        <f>F190</f>
        <v>4500</v>
      </c>
      <c r="G189" s="34">
        <f>F189/E189</f>
        <v>1</v>
      </c>
    </row>
    <row r="190" spans="1:7" ht="58.5" customHeight="1">
      <c r="A190" s="9"/>
      <c r="B190" s="9"/>
      <c r="C190" s="9" t="s">
        <v>166</v>
      </c>
      <c r="D190" s="9" t="s">
        <v>180</v>
      </c>
      <c r="E190" s="28">
        <v>4500</v>
      </c>
      <c r="F190" s="28">
        <v>4500</v>
      </c>
      <c r="G190" s="34">
        <f>F190/E190</f>
        <v>1</v>
      </c>
    </row>
    <row r="191" spans="1:7" ht="33" customHeight="1">
      <c r="A191" s="11" t="s">
        <v>76</v>
      </c>
      <c r="B191" s="9"/>
      <c r="C191" s="9"/>
      <c r="D191" s="13" t="s">
        <v>55</v>
      </c>
      <c r="E191" s="29">
        <f>E192+E194+E196+E198</f>
        <v>3312023</v>
      </c>
      <c r="F191" s="29">
        <f>F192+F194+F196+F198</f>
        <v>1986525.2800000003</v>
      </c>
      <c r="G191" s="33">
        <f t="shared" si="6"/>
        <v>0.5997921149702161</v>
      </c>
    </row>
    <row r="192" spans="1:7" ht="33" customHeight="1">
      <c r="A192" s="11"/>
      <c r="B192" s="9" t="s">
        <v>211</v>
      </c>
      <c r="C192" s="9"/>
      <c r="D192" s="8" t="s">
        <v>212</v>
      </c>
      <c r="E192" s="27">
        <f>E193</f>
        <v>9000</v>
      </c>
      <c r="F192" s="27">
        <f>F193</f>
        <v>9000</v>
      </c>
      <c r="G192" s="34">
        <f t="shared" si="6"/>
        <v>1</v>
      </c>
    </row>
    <row r="193" spans="1:7" ht="54" customHeight="1">
      <c r="A193" s="11"/>
      <c r="B193" s="9"/>
      <c r="C193" s="9" t="s">
        <v>166</v>
      </c>
      <c r="D193" s="9" t="s">
        <v>180</v>
      </c>
      <c r="E193" s="27">
        <v>9000</v>
      </c>
      <c r="F193" s="27">
        <v>9000</v>
      </c>
      <c r="G193" s="34">
        <f t="shared" si="6"/>
        <v>1</v>
      </c>
    </row>
    <row r="194" spans="1:7" ht="39.75" customHeight="1">
      <c r="A194" s="9"/>
      <c r="B194" s="9" t="s">
        <v>105</v>
      </c>
      <c r="C194" s="9"/>
      <c r="D194" s="8" t="s">
        <v>107</v>
      </c>
      <c r="E194" s="28">
        <f>E195</f>
        <v>0</v>
      </c>
      <c r="F194" s="28">
        <f>F195</f>
        <v>17732.37</v>
      </c>
      <c r="G194" s="34" t="s">
        <v>114</v>
      </c>
    </row>
    <row r="195" spans="1:7" ht="39" customHeight="1">
      <c r="A195" s="9"/>
      <c r="B195" s="9"/>
      <c r="C195" s="9" t="s">
        <v>129</v>
      </c>
      <c r="D195" s="9" t="s">
        <v>130</v>
      </c>
      <c r="E195" s="28">
        <v>0</v>
      </c>
      <c r="F195" s="28">
        <v>17732.37</v>
      </c>
      <c r="G195" s="34" t="s">
        <v>114</v>
      </c>
    </row>
    <row r="196" spans="1:7" ht="26.25" customHeight="1">
      <c r="A196" s="9"/>
      <c r="B196" s="9" t="s">
        <v>123</v>
      </c>
      <c r="C196" s="9"/>
      <c r="D196" s="8" t="s">
        <v>124</v>
      </c>
      <c r="E196" s="28">
        <f>E197</f>
        <v>4216</v>
      </c>
      <c r="F196" s="28">
        <f>F197</f>
        <v>4216</v>
      </c>
      <c r="G196" s="34">
        <f t="shared" si="6"/>
        <v>1</v>
      </c>
    </row>
    <row r="197" spans="1:7" ht="70.5" customHeight="1">
      <c r="A197" s="9"/>
      <c r="B197" s="9"/>
      <c r="C197" s="9" t="s">
        <v>113</v>
      </c>
      <c r="D197" s="9" t="s">
        <v>6</v>
      </c>
      <c r="E197" s="28">
        <v>4216</v>
      </c>
      <c r="F197" s="28">
        <v>4216</v>
      </c>
      <c r="G197" s="34">
        <f t="shared" si="6"/>
        <v>1</v>
      </c>
    </row>
    <row r="198" spans="1:7" ht="41.25" customHeight="1">
      <c r="A198" s="9"/>
      <c r="B198" s="9" t="s">
        <v>127</v>
      </c>
      <c r="C198" s="9"/>
      <c r="D198" s="9" t="s">
        <v>128</v>
      </c>
      <c r="E198" s="28">
        <f>E199+E200</f>
        <v>3298807</v>
      </c>
      <c r="F198" s="28">
        <f>F199+F200</f>
        <v>1955576.9100000001</v>
      </c>
      <c r="G198" s="34">
        <f t="shared" si="6"/>
        <v>0.5928133746533217</v>
      </c>
    </row>
    <row r="199" spans="1:7" ht="41.25" customHeight="1">
      <c r="A199" s="9"/>
      <c r="B199" s="9"/>
      <c r="C199" s="9" t="s">
        <v>131</v>
      </c>
      <c r="D199" s="9" t="s">
        <v>132</v>
      </c>
      <c r="E199" s="28">
        <v>34800</v>
      </c>
      <c r="F199" s="28">
        <v>34892.36</v>
      </c>
      <c r="G199" s="34">
        <f t="shared" si="6"/>
        <v>1.0026540229885057</v>
      </c>
    </row>
    <row r="200" spans="1:7" ht="46.5" customHeight="1">
      <c r="A200" s="9"/>
      <c r="B200" s="9"/>
      <c r="C200" s="9" t="s">
        <v>129</v>
      </c>
      <c r="D200" s="9" t="s">
        <v>130</v>
      </c>
      <c r="E200" s="28">
        <v>3264007</v>
      </c>
      <c r="F200" s="28">
        <v>1920684.55</v>
      </c>
      <c r="G200" s="34">
        <f t="shared" si="6"/>
        <v>0.5884437594649766</v>
      </c>
    </row>
    <row r="201" spans="1:7" ht="25.5" customHeight="1">
      <c r="A201" s="13" t="s">
        <v>77</v>
      </c>
      <c r="B201" s="13"/>
      <c r="C201" s="13"/>
      <c r="D201" s="13" t="s">
        <v>56</v>
      </c>
      <c r="E201" s="29">
        <f>E202</f>
        <v>2115860</v>
      </c>
      <c r="F201" s="29">
        <f>F202</f>
        <v>1185057.61</v>
      </c>
      <c r="G201" s="33">
        <f t="shared" si="6"/>
        <v>0.5600831860331025</v>
      </c>
    </row>
    <row r="202" spans="1:7" ht="21" customHeight="1">
      <c r="A202" s="9"/>
      <c r="B202" s="9" t="s">
        <v>78</v>
      </c>
      <c r="C202" s="9"/>
      <c r="D202" s="9" t="s">
        <v>79</v>
      </c>
      <c r="E202" s="28">
        <f>SUM(E203:E208)</f>
        <v>2115860</v>
      </c>
      <c r="F202" s="28">
        <f>SUM(F203:F208)</f>
        <v>1185057.61</v>
      </c>
      <c r="G202" s="34">
        <f t="shared" si="6"/>
        <v>0.5600831860331025</v>
      </c>
    </row>
    <row r="203" spans="1:7" ht="85.5" customHeight="1">
      <c r="A203" s="9"/>
      <c r="B203" s="9"/>
      <c r="C203" s="9" t="s">
        <v>51</v>
      </c>
      <c r="D203" s="9" t="s">
        <v>103</v>
      </c>
      <c r="E203" s="28">
        <v>93600</v>
      </c>
      <c r="F203" s="28">
        <v>94921.86</v>
      </c>
      <c r="G203" s="34">
        <f t="shared" si="6"/>
        <v>1.014122435897436</v>
      </c>
    </row>
    <row r="204" spans="1:7" ht="21" customHeight="1">
      <c r="A204" s="9"/>
      <c r="B204" s="9"/>
      <c r="C204" s="9" t="s">
        <v>37</v>
      </c>
      <c r="D204" s="9" t="s">
        <v>28</v>
      </c>
      <c r="E204" s="28">
        <v>1183260</v>
      </c>
      <c r="F204" s="28">
        <v>1080244.01</v>
      </c>
      <c r="G204" s="34">
        <f t="shared" si="6"/>
        <v>0.9129388384632288</v>
      </c>
    </row>
    <row r="205" spans="1:7" ht="21" customHeight="1">
      <c r="A205" s="16"/>
      <c r="B205" s="16"/>
      <c r="C205" s="9" t="s">
        <v>53</v>
      </c>
      <c r="D205" s="8" t="s">
        <v>10</v>
      </c>
      <c r="E205" s="35">
        <v>0</v>
      </c>
      <c r="F205" s="35">
        <v>786.19</v>
      </c>
      <c r="G205" s="34" t="s">
        <v>114</v>
      </c>
    </row>
    <row r="206" spans="1:7" ht="23.25" customHeight="1">
      <c r="A206" s="16"/>
      <c r="B206" s="16"/>
      <c r="C206" s="16" t="s">
        <v>36</v>
      </c>
      <c r="D206" s="9" t="s">
        <v>3</v>
      </c>
      <c r="E206" s="35">
        <v>6000</v>
      </c>
      <c r="F206" s="35">
        <v>9105.55</v>
      </c>
      <c r="G206" s="34">
        <f t="shared" si="6"/>
        <v>1.5175916666666665</v>
      </c>
    </row>
    <row r="207" spans="1:7" ht="61.5" customHeight="1">
      <c r="A207" s="9"/>
      <c r="B207" s="9"/>
      <c r="C207" s="9" t="s">
        <v>187</v>
      </c>
      <c r="D207" s="9" t="s">
        <v>188</v>
      </c>
      <c r="E207" s="28">
        <v>500000</v>
      </c>
      <c r="F207" s="28">
        <v>0</v>
      </c>
      <c r="G207" s="34">
        <f>F207/E207</f>
        <v>0</v>
      </c>
    </row>
    <row r="208" spans="1:7" ht="86.25" customHeight="1">
      <c r="A208" s="9"/>
      <c r="B208" s="9"/>
      <c r="C208" s="9" t="s">
        <v>189</v>
      </c>
      <c r="D208" s="9" t="s">
        <v>190</v>
      </c>
      <c r="E208" s="28">
        <v>333000</v>
      </c>
      <c r="F208" s="28">
        <v>0</v>
      </c>
      <c r="G208" s="34">
        <f>F208/E208</f>
        <v>0</v>
      </c>
    </row>
    <row r="209" spans="1:7" ht="32.25" customHeight="1" thickBot="1">
      <c r="A209" s="20"/>
      <c r="B209" s="20"/>
      <c r="C209" s="20"/>
      <c r="D209" s="21" t="s">
        <v>32</v>
      </c>
      <c r="E209" s="32">
        <f>E10+E17+E20+E23+E26+E39+E42+E52+E59+E62+E97+E112+E143+E146+E172+E177+E182+E191+E201</f>
        <v>43108564.5</v>
      </c>
      <c r="F209" s="32">
        <f>F10+F17+F20+F23+F26+F39+F42+F52+F59+F62+F97+F112+F143+F146+F172+F177+F182+F191+F201</f>
        <v>41440583.48</v>
      </c>
      <c r="G209" s="36">
        <f t="shared" si="6"/>
        <v>0.961307433004409</v>
      </c>
    </row>
    <row r="210" ht="26.25" customHeight="1"/>
    <row r="214" spans="1:7" s="3" customFormat="1" ht="12.75">
      <c r="A214" s="2"/>
      <c r="B214" s="2"/>
      <c r="C214" s="2"/>
      <c r="D214" s="1"/>
      <c r="E214" s="7"/>
      <c r="F214" s="7"/>
      <c r="G214" s="4"/>
    </row>
    <row r="224" spans="1:7" s="3" customFormat="1" ht="12.75">
      <c r="A224" s="2"/>
      <c r="B224" s="2"/>
      <c r="C224" s="2"/>
      <c r="D224" s="1"/>
      <c r="E224" s="7"/>
      <c r="F224" s="7"/>
      <c r="G224" s="4"/>
    </row>
    <row r="228" spans="1:7" s="3" customFormat="1" ht="12.75">
      <c r="A228" s="2"/>
      <c r="B228" s="2"/>
      <c r="C228" s="2"/>
      <c r="D228" s="1"/>
      <c r="E228" s="7"/>
      <c r="F228" s="7"/>
      <c r="G228" s="4"/>
    </row>
    <row r="233" spans="1:7" s="3" customFormat="1" ht="12.75">
      <c r="A233" s="2"/>
      <c r="B233" s="2"/>
      <c r="C233" s="2"/>
      <c r="D233" s="1"/>
      <c r="E233" s="7"/>
      <c r="F233" s="7"/>
      <c r="G233" s="4"/>
    </row>
    <row r="237" spans="1:7" s="3" customFormat="1" ht="12.75">
      <c r="A237" s="2"/>
      <c r="B237" s="2"/>
      <c r="C237" s="2"/>
      <c r="D237" s="1"/>
      <c r="E237" s="7"/>
      <c r="F237" s="7"/>
      <c r="G237" s="4"/>
    </row>
    <row r="341" spans="1:7" s="3" customFormat="1" ht="12.75">
      <c r="A341" s="2"/>
      <c r="B341" s="2"/>
      <c r="C341" s="2"/>
      <c r="D341" s="1"/>
      <c r="E341" s="7"/>
      <c r="F341" s="7"/>
      <c r="G341" s="4"/>
    </row>
    <row r="351" ht="38.25" customHeight="1"/>
    <row r="352" ht="38.25" customHeight="1"/>
    <row r="353" spans="1:7" s="3" customFormat="1" ht="12.75">
      <c r="A353" s="2"/>
      <c r="B353" s="2"/>
      <c r="C353" s="2"/>
      <c r="D353" s="1"/>
      <c r="E353" s="7"/>
      <c r="F353" s="7"/>
      <c r="G353" s="4"/>
    </row>
    <row r="454" spans="1:7" s="3" customFormat="1" ht="12.75">
      <c r="A454" s="2"/>
      <c r="B454" s="2"/>
      <c r="C454" s="2"/>
      <c r="D454" s="1"/>
      <c r="E454" s="7"/>
      <c r="F454" s="7"/>
      <c r="G454" s="4"/>
    </row>
    <row r="470" spans="1:7" s="3" customFormat="1" ht="12.75">
      <c r="A470" s="2"/>
      <c r="B470" s="2"/>
      <c r="C470" s="2"/>
      <c r="D470" s="1"/>
      <c r="E470" s="7"/>
      <c r="F470" s="7"/>
      <c r="G470" s="4"/>
    </row>
    <row r="471" ht="39" customHeight="1"/>
  </sheetData>
  <sheetProtection/>
  <mergeCells count="12">
    <mergeCell ref="B7:B8"/>
    <mergeCell ref="C7:C8"/>
    <mergeCell ref="D7:D8"/>
    <mergeCell ref="F7:F8"/>
    <mergeCell ref="A5:G5"/>
    <mergeCell ref="E4:G4"/>
    <mergeCell ref="E1:G1"/>
    <mergeCell ref="E2:G2"/>
    <mergeCell ref="E3:G3"/>
    <mergeCell ref="G7:G8"/>
    <mergeCell ref="E7:E8"/>
    <mergeCell ref="A7:A8"/>
  </mergeCells>
  <printOptions horizontalCentered="1"/>
  <pageMargins left="0" right="0" top="0.984251968503937" bottom="0.5905511811023623" header="0" footer="0.3937007874015748"/>
  <pageSetup horizontalDpi="300" verticalDpi="300" orientation="portrait" paperSize="9" scale="7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 Miejska</dc:creator>
  <cp:keywords/>
  <dc:description/>
  <cp:lastModifiedBy>Rada Miejska</cp:lastModifiedBy>
  <cp:lastPrinted>2011-08-12T05:28:41Z</cp:lastPrinted>
  <dcterms:created xsi:type="dcterms:W3CDTF">2004-10-06T09:34:11Z</dcterms:created>
  <dcterms:modified xsi:type="dcterms:W3CDTF">2012-09-24T08:51:36Z</dcterms:modified>
  <cp:category/>
  <cp:version/>
  <cp:contentType/>
  <cp:contentStatus/>
</cp:coreProperties>
</file>