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05" windowWidth="11340" windowHeight="6585" activeTab="0"/>
  </bookViews>
  <sheets>
    <sheet name="Zał nr.1" sheetId="1" r:id="rId1"/>
    <sheet name="Arkusz1" sheetId="2" r:id="rId2"/>
    <sheet name="Arkusz2" sheetId="3" r:id="rId3"/>
    <sheet name="Arkusz3" sheetId="4" r:id="rId4"/>
  </sheets>
  <definedNames>
    <definedName name="_xlnm.Print_Area" localSheetId="0">'Zał nr.1'!$A$2:$G$490</definedName>
  </definedNames>
  <calcPr calcMode="manual" fullCalcOnLoad="1"/>
</workbook>
</file>

<file path=xl/sharedStrings.xml><?xml version="1.0" encoding="utf-8"?>
<sst xmlns="http://schemas.openxmlformats.org/spreadsheetml/2006/main" count="761" uniqueCount="261">
  <si>
    <t>Dział</t>
  </si>
  <si>
    <t>010</t>
  </si>
  <si>
    <t>01010</t>
  </si>
  <si>
    <t>GOSPODARKA  MIESZKANIOWA</t>
  </si>
  <si>
    <t>BEZPIECZEŃSTWO PUBLICZNE I OCHRONA PRZECIWPOŻAROWA</t>
  </si>
  <si>
    <t>75414</t>
  </si>
  <si>
    <t>RÓŻNE ROZLICZENIA</t>
  </si>
  <si>
    <t>OŚWIATA I WYCHOWANIE</t>
  </si>
  <si>
    <t>OCHRONA ZDROWIA</t>
  </si>
  <si>
    <t>POMOC SPOŁECZNA</t>
  </si>
  <si>
    <t>GOSPODARKA KOMUNALNA I OCHRONA ŚRODOWISKA</t>
  </si>
  <si>
    <t>KULTURA I OCHRONA DZIEDZICTWA NARODOWEGO</t>
  </si>
  <si>
    <t>KULTURA FIZYCZNA I SPORT</t>
  </si>
  <si>
    <t>ROLNICTWO  I  ŁOWIECTWO</t>
  </si>
  <si>
    <t>Zakup energii</t>
  </si>
  <si>
    <t>Zakup usług pozostałych</t>
  </si>
  <si>
    <t>Wydatki inwestycyjne jednostek budżetowych</t>
  </si>
  <si>
    <t>6059</t>
  </si>
  <si>
    <t>01030</t>
  </si>
  <si>
    <t>Wpłaty gmin na rzecz izb rolniczych w wysokości 2% uzyskanych wpływów z podatku rolnego</t>
  </si>
  <si>
    <t>TRANSPORT  I  ŁĄCZNOŚĆ</t>
  </si>
  <si>
    <t>Zakup materiałów i wyposażenia</t>
  </si>
  <si>
    <t>Zakup usług remontowych</t>
  </si>
  <si>
    <t>Różne opłaty i składki</t>
  </si>
  <si>
    <t>Dodatkowe wynagrodzenie roczne</t>
  </si>
  <si>
    <t>Składki na ubezpieczenia społeczne</t>
  </si>
  <si>
    <t>Składki na Fundusz Pracy</t>
  </si>
  <si>
    <t>4300</t>
  </si>
  <si>
    <t>Odpisy na zakładowy fundusz świadczeń socjalnych</t>
  </si>
  <si>
    <t>DZIAŁALNOŚC USŁUGOWA</t>
  </si>
  <si>
    <t>4170</t>
  </si>
  <si>
    <t>Wynagrodzenia bezosobowe</t>
  </si>
  <si>
    <t>ADMINISTRACJA PUBLICZNA</t>
  </si>
  <si>
    <t>Wynagrodzenia osobowe pracowników</t>
  </si>
  <si>
    <t>Różne wydatki na rzecz osób fizycznych</t>
  </si>
  <si>
    <t>Wydatki osobowe niezaliczone do wynagrodzeń</t>
  </si>
  <si>
    <t>Wpłaty na PFRON</t>
  </si>
  <si>
    <t>4350</t>
  </si>
  <si>
    <t>Podróże służbowe krajowe</t>
  </si>
  <si>
    <t>Wydatki na zakupy inwestycyjne jednostek budżetowych</t>
  </si>
  <si>
    <t>URZĘDY NACZELNYCH ORGANÓW WŁADZY PAŃSTWOWEJ , KONTROLI I OCHRONY PRAWA ORAZ SĄDOWNICTWA</t>
  </si>
  <si>
    <t>75495</t>
  </si>
  <si>
    <t>Wynagrodzenia agencyjno-prowizyjne</t>
  </si>
  <si>
    <t>OBSŁUGA DŁUGU PUBLICZNEGO</t>
  </si>
  <si>
    <t>Wpłaty gmin i powiatów na rzecz innych jedn.sam.teryt. oraz związków gmin lub związków powiatów na dofinansowanie zadań bieżących</t>
  </si>
  <si>
    <t>Dotacja podmiotowa z budżetu dla niepublicznej szkoły jednostki systemu oświaty</t>
  </si>
  <si>
    <t>Zakup pomocy naukowych , dydaktycznych i książek</t>
  </si>
  <si>
    <t>Zakup pomocy naukowych, dydaktycznych i książek</t>
  </si>
  <si>
    <t>4010</t>
  </si>
  <si>
    <t>4430</t>
  </si>
  <si>
    <t>4440</t>
  </si>
  <si>
    <t>Odpisy na zkładowy fundusz świadczeń socjalnych</t>
  </si>
  <si>
    <t>4330</t>
  </si>
  <si>
    <t>Świadczenia społeczne</t>
  </si>
  <si>
    <t>4040</t>
  </si>
  <si>
    <t xml:space="preserve">EDUKACYJNA OPIEKA WYCHOWAWCZA </t>
  </si>
  <si>
    <t>2480</t>
  </si>
  <si>
    <t>Dotacja podmiotowa z budżetu dla samorządowej instytucji kultury</t>
  </si>
  <si>
    <t>1</t>
  </si>
  <si>
    <t>2</t>
  </si>
  <si>
    <t>3</t>
  </si>
  <si>
    <t>630</t>
  </si>
  <si>
    <t>TURYSTYKA</t>
  </si>
  <si>
    <t>4260</t>
  </si>
  <si>
    <t>4410</t>
  </si>
  <si>
    <t>63095</t>
  </si>
  <si>
    <t>4210</t>
  </si>
  <si>
    <t>4270</t>
  </si>
  <si>
    <t>6050</t>
  </si>
  <si>
    <t>4420</t>
  </si>
  <si>
    <t>Podróże służbowe zagraniczne</t>
  </si>
  <si>
    <t>4240</t>
  </si>
  <si>
    <t>75075</t>
  </si>
  <si>
    <t>3040</t>
  </si>
  <si>
    <t>Nagrody o charakterze szczególnym niezaliczone do wynagrodzeń</t>
  </si>
  <si>
    <t>4110</t>
  </si>
  <si>
    <t>DOCHODY OD OSÓB PRAWNYCH, OD OSÓB FIZYCZNYCH I OD INNYCH JEDNOSTEK NIEPOSIADAJĄCYCH OSOBOWOŚCI PRAWNEJ ORAZ WYDATKI ZWIĄZANE Z ICH POBOREM</t>
  </si>
  <si>
    <t>75647</t>
  </si>
  <si>
    <t>3110</t>
  </si>
  <si>
    <t>80103</t>
  </si>
  <si>
    <t>80104</t>
  </si>
  <si>
    <t>PRZEDSZKOLA</t>
  </si>
  <si>
    <t>2540</t>
  </si>
  <si>
    <t>Dotacja podmiotowa z budżetu dla niepublicznej jednostki systemu oświaty</t>
  </si>
  <si>
    <t>4500</t>
  </si>
  <si>
    <t>Pozostałe podatki na rzecz budżetów jednostek samorządu terytorialnego</t>
  </si>
  <si>
    <t>3020</t>
  </si>
  <si>
    <t>4120</t>
  </si>
  <si>
    <t>6060</t>
  </si>
  <si>
    <t>2830</t>
  </si>
  <si>
    <t>Dotacja celowa z budżetu na finansowanie lub dofinansowanie zadań zleconych do realizacji pozostałym jednostkom niezaliczanym do sektora finansów publicznych</t>
  </si>
  <si>
    <t>POZOSTAŁA DZIAŁALNOŚĆ</t>
  </si>
  <si>
    <t>90019</t>
  </si>
  <si>
    <t>WPŁYWY I WYDATKI ZWIĄZANE Z GROMADZENIEM ŚRODKÓW Z OPŁAT I KAR ZA KORZYSTANIE ZE ŚRODOWISKA</t>
  </si>
  <si>
    <t>4100</t>
  </si>
  <si>
    <t>92195</t>
  </si>
  <si>
    <t>92601</t>
  </si>
  <si>
    <t>OBIEKTY SPORTOWE</t>
  </si>
  <si>
    <t>INFRASTRUKTURA WODOCIĄGOWA I SANITACYJNA WSI</t>
  </si>
  <si>
    <t>IZBY ROLNICZE</t>
  </si>
  <si>
    <t>DROGI PUBLICZNE POWIATOWE</t>
  </si>
  <si>
    <t>DROGI PUBLICZNE GMINNE</t>
  </si>
  <si>
    <t>ZAKŁADY GOSPODARKI MIESZKANIOWEJ</t>
  </si>
  <si>
    <t>GOSPODARKA GRUNTAMI I NIERUCHOMOŚCIAMI</t>
  </si>
  <si>
    <t>3240</t>
  </si>
  <si>
    <t>Stypendia dla uczniów</t>
  </si>
  <si>
    <t>60095</t>
  </si>
  <si>
    <t>Dotacja przedmiotowa z budżetu  dla zakładu budżetowego</t>
  </si>
  <si>
    <t>Zakup usług dostępu do sieci Internet</t>
  </si>
  <si>
    <t xml:space="preserve">Zakup usług przez jednostki samorządu terytorialnego od innych jednostek samorządu terytorialnego </t>
  </si>
  <si>
    <t>Zakup usług dostepu do sieci Internet</t>
  </si>
  <si>
    <t>Odpis na zakładowy fundusz świadczeń socjalnych</t>
  </si>
  <si>
    <t>OPRACOWANIA GEODEZYJNE I KARTOGRAFICZNE</t>
  </si>
  <si>
    <t>URZĘDY WOJEWÓDZKIE</t>
  </si>
  <si>
    <t>RADY GMIN (MIAST I MIAST NA PRAWACH POWIATU)</t>
  </si>
  <si>
    <t>URZĘDY GMIN (MIAST I MIAST NA PRAWACH POWIATU )</t>
  </si>
  <si>
    <t>PROMOCJA JEDNOSTEK SAMORZĄDU TERYTORIALNEGO</t>
  </si>
  <si>
    <t>URZĘDY NACZELNYCH ORGANÓW WŁADZY PAŃSTWOWEJ, KONTROLI I OCHRONY PRAWA</t>
  </si>
  <si>
    <t>OCHOTNICZE STRAŻE POŻARNE</t>
  </si>
  <si>
    <t>OBRONA CYWILNA</t>
  </si>
  <si>
    <t>ROZLICZENIA MIEDZY JEDNOSTKAMI SAMORZĄDU TERYTORIALNEGO</t>
  </si>
  <si>
    <t>REZERWY OGÓLNE I CELOWE</t>
  </si>
  <si>
    <t>GIMNAZJA</t>
  </si>
  <si>
    <t>DOWOŻENIE UCZNIÓW DO SZKÓŁ</t>
  </si>
  <si>
    <t>ZESPOŁY EKONOMICZNO-ADMINISTRACYJNE SZKÓŁ</t>
  </si>
  <si>
    <t>DOKSZTAŁCANIE I DOSKONALENIE NAUCZYCIELI</t>
  </si>
  <si>
    <t>DOMY POMOCY SPOŁECZNEJ</t>
  </si>
  <si>
    <t>ŚWIADCZENIA RODZINNE ORAZ SKŁADKI NA UBEZPIECZENIA EMERYTALNE I RENTOWE Z UBEZPIECZEŃ SPOLECZNYCH</t>
  </si>
  <si>
    <t>SKŁADKI NA UBEZPIECZENIA ZDROWOTNE OPŁACANE ZA OSOBY POBIERAJACE NIEKTÓRE ŚWIADCZENIA Z POMOCY SPOŁECZNEJ</t>
  </si>
  <si>
    <t>DODATKI MIESZKANIOWE</t>
  </si>
  <si>
    <t>USŁUGI OPIEKUŃCZE I SPECJALISTYCZNE USŁUGI OPIEKUŃCZE</t>
  </si>
  <si>
    <t>ŚWIETLICE SZKOLNE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</si>
  <si>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</si>
  <si>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</si>
  <si>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</si>
  <si>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</si>
  <si>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</si>
  <si>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I KONSERWACJA ZABYTKÓW</t>
  </si>
  <si>
    <t>ZADANIA W ZAKRESIE KULTURY FIZYCZNEJ I SPORTU</t>
  </si>
  <si>
    <t>PLANY ZAGOSPODAROWANIA PRZESTRZENNEGO</t>
  </si>
  <si>
    <t>ZASIŁKI I POMOC W NATURZE ORAZ SKŁADKI NA UBEZPIECZENIA SPOŁECZNE</t>
  </si>
  <si>
    <t>§</t>
  </si>
  <si>
    <t>4280</t>
  </si>
  <si>
    <t>Zakup usług zdrowotnych</t>
  </si>
  <si>
    <t>4370</t>
  </si>
  <si>
    <t>4700</t>
  </si>
  <si>
    <t>Szkolenia pracowników niebędacych członkami korpusu służby cywilnej</t>
  </si>
  <si>
    <t>4400</t>
  </si>
  <si>
    <t>Opłaty czynszowe za pomieszczenia biurowe</t>
  </si>
  <si>
    <t>4360</t>
  </si>
  <si>
    <t>Szkolenia pracowników niebędących członkami korpusu służby cywilnej</t>
  </si>
  <si>
    <t>4380</t>
  </si>
  <si>
    <t>Zakup usług obejmujących tłumaczenia</t>
  </si>
  <si>
    <t>4390</t>
  </si>
  <si>
    <t>Zakup usług obejmujących wykonanie ekspertyz, analiz i opinii</t>
  </si>
  <si>
    <t>2720</t>
  </si>
  <si>
    <t>Dotacje celowe z budżetu na finansowanie lub dofinansowanie prac remontowych i konserwatorskich obiektów zabytkowych przekazane jednostkom niezaliczonym do sektora finansów publicznych</t>
  </si>
  <si>
    <t>SZKOŁY PODSTAWOWE</t>
  </si>
  <si>
    <t>4140</t>
  </si>
  <si>
    <t>ODDZIAŁY  PRZEDSZKOLNE W SZKOŁACH PODSTAWOWYCH</t>
  </si>
  <si>
    <t>85153</t>
  </si>
  <si>
    <t>ZWALCZANIE NARKOMANII</t>
  </si>
  <si>
    <t>75421</t>
  </si>
  <si>
    <t>ZARZĄDZANIE KRYZYSOWE</t>
  </si>
  <si>
    <t>POBÓR PODATKÓW, OPŁAT I NIEPODATKOWYCH NALEŻNOŚCI BUDŻETOWYCH</t>
  </si>
  <si>
    <t>4530</t>
  </si>
  <si>
    <t>Podatek od towarów i usług VAT</t>
  </si>
  <si>
    <t>85195</t>
  </si>
  <si>
    <t>853</t>
  </si>
  <si>
    <t>POZOSTAŁE ZADANIA W ZAKRESIE POLITYKI SPOŁECZNEJ</t>
  </si>
  <si>
    <t>85395</t>
  </si>
  <si>
    <t>4119</t>
  </si>
  <si>
    <t>4129</t>
  </si>
  <si>
    <t>4179</t>
  </si>
  <si>
    <t>4219</t>
  </si>
  <si>
    <t>4309</t>
  </si>
  <si>
    <t>85412</t>
  </si>
  <si>
    <t>KOLONIE I OBOZY ORAZ INNE FORMY WYPOCZYNKU DZIECI I MŁODZIEŻY SZKOLNEJ, A TAKŻE SZKOLENIA MŁODZIEŻY</t>
  </si>
  <si>
    <t>92695</t>
  </si>
  <si>
    <t>4249</t>
  </si>
  <si>
    <t>6300</t>
  </si>
  <si>
    <t>Dotacja celowa na pomoc finansową udzielaną między jednostkami samorządu terytorialnego na dofinansowanie własnych zadan inwestycyjnych i zakupów inwestycyjnych</t>
  </si>
  <si>
    <t>4510</t>
  </si>
  <si>
    <t>Opłaty na rzecz budżetu państwa</t>
  </si>
  <si>
    <t>PRZECIWDZIAŁANIE ALKOHOLIZMOWI</t>
  </si>
  <si>
    <t>85216</t>
  </si>
  <si>
    <t>ZASIŁKI STAŁE</t>
  </si>
  <si>
    <t>OŚRODKI POMOCY SPOŁECZNEJ</t>
  </si>
  <si>
    <t>OBSŁUGA PAPIERÓW WARTOŚCIOWYCH, KREDYTÓW I POŻYCZEK JEDNOSTEK SAMORZĄDU TERYTORIALNEGO</t>
  </si>
  <si>
    <t>6069</t>
  </si>
  <si>
    <t>8110</t>
  </si>
  <si>
    <t>Odsetki od samorządowych papierów wartościowych lub zaciągniętych przez jednostkę samorządu terytorialnego kredytów i pożyczek</t>
  </si>
  <si>
    <t>Treść</t>
  </si>
  <si>
    <r>
      <t>Wydatki osobowe niezaliczone do wynagrodzeń</t>
    </r>
    <r>
      <rPr>
        <b/>
        <sz val="10"/>
        <rFont val="Times New Roman"/>
        <family val="1"/>
      </rPr>
      <t xml:space="preserve"> </t>
    </r>
  </si>
  <si>
    <r>
      <t>Składki na ubezpieczenia zdrowotne</t>
    </r>
    <r>
      <rPr>
        <b/>
        <sz val="10"/>
        <rFont val="Times New Roman"/>
        <family val="1"/>
      </rPr>
      <t xml:space="preserve"> </t>
    </r>
  </si>
  <si>
    <t>6057</t>
  </si>
  <si>
    <t>01095</t>
  </si>
  <si>
    <t>4780</t>
  </si>
  <si>
    <t>Składki na Fundusz Emerytur Pomostowych</t>
  </si>
  <si>
    <t>6067</t>
  </si>
  <si>
    <t>3119</t>
  </si>
  <si>
    <t>4017</t>
  </si>
  <si>
    <t>4019</t>
  </si>
  <si>
    <t>4047</t>
  </si>
  <si>
    <t>4049</t>
  </si>
  <si>
    <t>4117</t>
  </si>
  <si>
    <t>4127</t>
  </si>
  <si>
    <t>4177</t>
  </si>
  <si>
    <t>4217</t>
  </si>
  <si>
    <t>4247</t>
  </si>
  <si>
    <t>4307</t>
  </si>
  <si>
    <t>4447</t>
  </si>
  <si>
    <t>4449</t>
  </si>
  <si>
    <t>Odpis na ZFŚS</t>
  </si>
  <si>
    <t>85415</t>
  </si>
  <si>
    <t>POMOC MATERIALNA DLA UCZNIÓW</t>
  </si>
  <si>
    <t>90002</t>
  </si>
  <si>
    <t>GOSPODARKA ODPADAMI</t>
  </si>
  <si>
    <t>6010</t>
  </si>
  <si>
    <t>Wydatki na zakup i objęcie akcji, wniesienie wkładów do spółek prawa handlowego oraz na uzupełnienie funduszy statutowych banków państwowych i innych instytucji finansowych</t>
  </si>
  <si>
    <t>Opłaty z tytułu zakupu usług telekomunikacyjnych świadczonych w stacjonarnej publicznej sieci telefonicznej</t>
  </si>
  <si>
    <t>Rozdział</t>
  </si>
  <si>
    <t>Wskażnik  %              6:5</t>
  </si>
  <si>
    <t xml:space="preserve">RAZEM </t>
  </si>
  <si>
    <t>Opłaty z tytułu zakupu usług telekomunikacyjnych świadczonych w ruchomej sieci telefonicznej</t>
  </si>
  <si>
    <t>Plan             na 2011 r.</t>
  </si>
  <si>
    <t>63003</t>
  </si>
  <si>
    <t>ZADANIA W ZAKRESIE UPOWSZECHNIANIA TURYSTYKI</t>
  </si>
  <si>
    <t>71020</t>
  </si>
  <si>
    <t>ORGANIZACJA TARGÓW I WYSTAW</t>
  </si>
  <si>
    <t>75056</t>
  </si>
  <si>
    <t>SPIS POWSZECHNY I INNE</t>
  </si>
  <si>
    <t>75403</t>
  </si>
  <si>
    <t>JEDNOSTKI TERENOWE POLICJI</t>
  </si>
  <si>
    <t>3000</t>
  </si>
  <si>
    <t>Wpłaty jednostek na państwowy fundusz celowy</t>
  </si>
  <si>
    <t xml:space="preserve">Rezerwy </t>
  </si>
  <si>
    <t>4211</t>
  </si>
  <si>
    <t>4301</t>
  </si>
  <si>
    <t>4421</t>
  </si>
  <si>
    <t>Wynagrodzena osobowe</t>
  </si>
  <si>
    <t>90001</t>
  </si>
  <si>
    <t>GOSPODARKA ŚCIEKOWA I OCHRONA WÓD</t>
  </si>
  <si>
    <t>92105</t>
  </si>
  <si>
    <t>POZOSTAŁE ZADANIA W ZAKRESIE KULTURY</t>
  </si>
  <si>
    <t>REALIZACJA  WYDATKÓW  BUDŻETU GMINY DOBRE MIASTO ZA  2011 r.</t>
  </si>
  <si>
    <t>Wykonanie za 2011 r.</t>
  </si>
  <si>
    <t>Nagrody o charakterze szczegónym niezaliczone do wynagrodzeń</t>
  </si>
  <si>
    <t>75108</t>
  </si>
  <si>
    <t>WYBORY DO SEJMU I SENATU</t>
  </si>
  <si>
    <t>75109</t>
  </si>
  <si>
    <t>WYBORY DO RAD GMIN, RAD POWIATÓW I SEJMIKÓW WOJEWÓDZTW, WYBORY WÓJTÓW, BURMISTRZÓW I PREZYDENTÓW MIAST ORAZ REFERENDA GMINNE, POWIATOWE I WOJEWÓDZKIE</t>
  </si>
  <si>
    <t>4610</t>
  </si>
  <si>
    <t xml:space="preserve">Koszty postępowania sądowego i prokuratorskiego </t>
  </si>
  <si>
    <t>2910</t>
  </si>
  <si>
    <t>Zwrot dotacji oraz płatności, w tym wykorzystanych niezgodnie z przeznaczeniem lub wykorzystanych z naruszeniem procedur, o których mowa w art.184 ustawy, pobranych nienależnie lub w nadmiernej wysokości</t>
  </si>
  <si>
    <t>3260</t>
  </si>
  <si>
    <t>Inne formy pomocy dla uczniów</t>
  </si>
  <si>
    <t>do Rocznego Sprawozdania z wykonania budżetu</t>
  </si>
  <si>
    <t>Gminy Dobre Miasto za 2011 rok</t>
  </si>
  <si>
    <t>Załącznik nr 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</si>
</sst>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46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51" applyNumberFormat="1" applyFont="1" applyBorder="1" applyAlignment="1">
      <alignment horizontal="center" vertical="center" wrapText="1"/>
      <protection/>
    </xf>
    <xf numFmtId="0" fontId="1" fillId="0" borderId="0" xfId="51" applyNumberFormat="1" applyFont="1" applyBorder="1" applyAlignment="1">
      <alignment horizontal="center" vertical="center" wrapText="1"/>
      <protection/>
    </xf>
    <xf numFmtId="3" fontId="1" fillId="0" borderId="0" xfId="51" applyNumberFormat="1" applyFont="1" applyBorder="1" applyAlignment="1">
      <alignment horizontal="center" vertical="center" wrapText="1"/>
      <protection/>
    </xf>
    <xf numFmtId="3" fontId="3" fillId="33" borderId="10" xfId="51" applyNumberFormat="1" applyFont="1" applyFill="1" applyBorder="1" applyAlignment="1">
      <alignment horizontal="center" vertical="center" wrapText="1"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3" fontId="3" fillId="0" borderId="10" xfId="51" applyNumberFormat="1" applyFont="1" applyBorder="1" applyAlignment="1">
      <alignment horizontal="center" vertical="center" wrapText="1"/>
      <protection/>
    </xf>
    <xf numFmtId="0" fontId="4" fillId="0" borderId="0" xfId="51" applyNumberFormat="1" applyFont="1" applyBorder="1" applyAlignment="1">
      <alignment horizontal="center" vertical="center" wrapText="1"/>
      <protection/>
    </xf>
    <xf numFmtId="49" fontId="2" fillId="0" borderId="10" xfId="51" applyNumberFormat="1" applyFont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49" fontId="1" fillId="0" borderId="10" xfId="51" applyNumberFormat="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49" fontId="2" fillId="0" borderId="10" xfId="51" applyNumberFormat="1" applyFont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49" fontId="1" fillId="0" borderId="10" xfId="51" applyNumberFormat="1" applyFont="1" applyBorder="1" applyAlignment="1">
      <alignment horizontal="center" vertical="center" wrapText="1"/>
      <protection/>
    </xf>
    <xf numFmtId="49" fontId="4" fillId="0" borderId="10" xfId="51" applyNumberFormat="1" applyFont="1" applyBorder="1" applyAlignment="1">
      <alignment horizontal="center" vertical="center" wrapText="1"/>
      <protection/>
    </xf>
    <xf numFmtId="49" fontId="5" fillId="0" borderId="10" xfId="51" applyNumberFormat="1" applyFont="1" applyBorder="1" applyAlignment="1">
      <alignment horizontal="center" vertical="center" wrapText="1"/>
      <protection/>
    </xf>
    <xf numFmtId="4" fontId="1" fillId="0" borderId="0" xfId="51" applyNumberFormat="1" applyFont="1" applyBorder="1" applyAlignment="1">
      <alignment horizontal="center" vertical="center" wrapText="1"/>
      <protection/>
    </xf>
    <xf numFmtId="49" fontId="4" fillId="0" borderId="10" xfId="51" applyNumberFormat="1" applyFont="1" applyBorder="1" applyAlignment="1">
      <alignment horizontal="center" vertical="center" wrapText="1"/>
      <protection/>
    </xf>
    <xf numFmtId="4" fontId="6" fillId="0" borderId="10" xfId="51" applyNumberFormat="1" applyFont="1" applyBorder="1" applyAlignment="1">
      <alignment horizontal="center" vertical="center" wrapText="1"/>
      <protection/>
    </xf>
    <xf numFmtId="4" fontId="6" fillId="0" borderId="10" xfId="51" applyNumberFormat="1" applyFont="1" applyFill="1" applyBorder="1" applyAlignment="1">
      <alignment horizontal="center" vertical="center" wrapText="1"/>
      <protection/>
    </xf>
    <xf numFmtId="4" fontId="7" fillId="0" borderId="10" xfId="51" applyNumberFormat="1" applyFont="1" applyBorder="1" applyAlignment="1">
      <alignment horizontal="center" vertical="center" wrapText="1"/>
      <protection/>
    </xf>
    <xf numFmtId="4" fontId="7" fillId="0" borderId="10" xfId="51" applyNumberFormat="1" applyFont="1" applyFill="1" applyBorder="1" applyAlignment="1">
      <alignment horizontal="center" vertical="center" wrapText="1"/>
      <protection/>
    </xf>
    <xf numFmtId="10" fontId="3" fillId="0" borderId="10" xfId="51" applyNumberFormat="1" applyFont="1" applyBorder="1" applyAlignment="1">
      <alignment horizontal="center" vertical="center" wrapText="1"/>
      <protection/>
    </xf>
    <xf numFmtId="10" fontId="2" fillId="0" borderId="10" xfId="51" applyNumberFormat="1" applyFont="1" applyBorder="1" applyAlignment="1">
      <alignment horizontal="center" vertical="center" wrapText="1"/>
      <protection/>
    </xf>
    <xf numFmtId="3" fontId="8" fillId="0" borderId="0" xfId="51" applyNumberFormat="1" applyFont="1" applyBorder="1" applyAlignment="1">
      <alignment horizontal="right" vertical="center" wrapText="1"/>
      <protection/>
    </xf>
    <xf numFmtId="49" fontId="9" fillId="0" borderId="0" xfId="51" applyNumberFormat="1" applyFont="1" applyBorder="1" applyAlignment="1">
      <alignment horizontal="center" vertical="center" wrapText="1"/>
      <protection/>
    </xf>
    <xf numFmtId="49" fontId="10" fillId="33" borderId="10" xfId="51" applyNumberFormat="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49" fontId="11" fillId="33" borderId="10" xfId="51" applyNumberFormat="1" applyFont="1" applyFill="1" applyBorder="1" applyAlignment="1">
      <alignment horizontal="center" vertical="center" wrapText="1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3" fontId="8" fillId="0" borderId="0" xfId="51" applyNumberFormat="1" applyFont="1" applyBorder="1" applyAlignment="1">
      <alignment horizontal="right" vertical="center" wrapText="1"/>
      <protection/>
    </xf>
    <xf numFmtId="49" fontId="9" fillId="0" borderId="0" xfId="51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projekt budżetu  2006r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7"/>
  <sheetViews>
    <sheetView tabSelected="1" zoomScale="130" zoomScaleNormal="130"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5.28125" style="1" customWidth="1"/>
    <col min="2" max="2" width="7.7109375" style="1" customWidth="1"/>
    <col min="3" max="3" width="5.7109375" style="1" customWidth="1"/>
    <col min="4" max="4" width="31.8515625" style="2" customWidth="1"/>
    <col min="5" max="5" width="11.00390625" style="3" customWidth="1"/>
    <col min="6" max="6" width="10.8515625" style="3" customWidth="1"/>
    <col min="7" max="7" width="9.28125" style="3" customWidth="1"/>
    <col min="8" max="8" width="11.7109375" style="2" bestFit="1" customWidth="1"/>
    <col min="9" max="16384" width="9.140625" style="2" customWidth="1"/>
  </cols>
  <sheetData>
    <row r="2" spans="5:7" ht="9.75" customHeight="1">
      <c r="E2" s="32" t="s">
        <v>260</v>
      </c>
      <c r="F2" s="32"/>
      <c r="G2" s="32"/>
    </row>
    <row r="3" spans="5:7" ht="11.25" customHeight="1">
      <c r="E3" s="32" t="s">
        <v>258</v>
      </c>
      <c r="F3" s="32"/>
      <c r="G3" s="32"/>
    </row>
    <row r="4" spans="5:7" ht="9" customHeight="1">
      <c r="E4" s="32" t="s">
        <v>259</v>
      </c>
      <c r="F4" s="32"/>
      <c r="G4" s="32"/>
    </row>
    <row r="5" spans="5:7" ht="17.25" customHeight="1">
      <c r="E5" s="26"/>
      <c r="F5" s="26"/>
      <c r="G5" s="26"/>
    </row>
    <row r="6" spans="1:7" ht="33" customHeight="1">
      <c r="A6" s="33" t="s">
        <v>245</v>
      </c>
      <c r="B6" s="33"/>
      <c r="C6" s="33"/>
      <c r="D6" s="33"/>
      <c r="E6" s="33"/>
      <c r="F6" s="33"/>
      <c r="G6" s="33"/>
    </row>
    <row r="7" spans="1:7" ht="30" customHeight="1">
      <c r="A7" s="27"/>
      <c r="B7" s="27"/>
      <c r="C7" s="27"/>
      <c r="D7" s="27"/>
      <c r="E7" s="27"/>
      <c r="F7" s="27"/>
      <c r="G7" s="27"/>
    </row>
    <row r="9" spans="1:7" ht="54.75" customHeight="1">
      <c r="A9" s="28" t="s">
        <v>0</v>
      </c>
      <c r="B9" s="28" t="s">
        <v>221</v>
      </c>
      <c r="C9" s="30" t="s">
        <v>141</v>
      </c>
      <c r="D9" s="29" t="s">
        <v>192</v>
      </c>
      <c r="E9" s="4" t="s">
        <v>225</v>
      </c>
      <c r="F9" s="4" t="s">
        <v>246</v>
      </c>
      <c r="G9" s="4" t="s">
        <v>222</v>
      </c>
    </row>
    <row r="10" spans="1:7" ht="12.75">
      <c r="A10" s="5" t="s">
        <v>58</v>
      </c>
      <c r="B10" s="5" t="s">
        <v>59</v>
      </c>
      <c r="C10" s="5" t="s">
        <v>60</v>
      </c>
      <c r="D10" s="6">
        <v>4</v>
      </c>
      <c r="E10" s="7">
        <v>5</v>
      </c>
      <c r="F10" s="7">
        <v>6</v>
      </c>
      <c r="G10" s="7">
        <v>7</v>
      </c>
    </row>
    <row r="11" spans="1:7" s="8" customFormat="1" ht="21" customHeight="1">
      <c r="A11" s="5" t="s">
        <v>1</v>
      </c>
      <c r="B11" s="5"/>
      <c r="C11" s="5"/>
      <c r="D11" s="6" t="s">
        <v>13</v>
      </c>
      <c r="E11" s="20">
        <f>E12+E15+E17</f>
        <v>713239.04</v>
      </c>
      <c r="F11" s="20">
        <f>F12+F15+F17</f>
        <v>709799.3</v>
      </c>
      <c r="G11" s="25">
        <f aca="true" t="shared" si="0" ref="G11:G75">F11/E11</f>
        <v>0.9951772970812142</v>
      </c>
    </row>
    <row r="12" spans="1:7" ht="38.25">
      <c r="A12" s="9"/>
      <c r="B12" s="9" t="s">
        <v>2</v>
      </c>
      <c r="C12" s="9"/>
      <c r="D12" s="10" t="s">
        <v>98</v>
      </c>
      <c r="E12" s="22">
        <f>E13+E14</f>
        <v>346681</v>
      </c>
      <c r="F12" s="23">
        <f>F13+F14</f>
        <v>345181.74</v>
      </c>
      <c r="G12" s="25">
        <f t="shared" si="0"/>
        <v>0.9956753903444376</v>
      </c>
    </row>
    <row r="13" spans="1:7" ht="25.5">
      <c r="A13" s="9"/>
      <c r="B13" s="9"/>
      <c r="C13" s="9" t="s">
        <v>195</v>
      </c>
      <c r="D13" s="10" t="s">
        <v>16</v>
      </c>
      <c r="E13" s="22">
        <v>221696</v>
      </c>
      <c r="F13" s="23">
        <v>221646.14</v>
      </c>
      <c r="G13" s="25">
        <f t="shared" si="0"/>
        <v>0.999775097430716</v>
      </c>
    </row>
    <row r="14" spans="1:7" ht="25.5">
      <c r="A14" s="9"/>
      <c r="B14" s="9"/>
      <c r="C14" s="9" t="s">
        <v>17</v>
      </c>
      <c r="D14" s="10" t="s">
        <v>16</v>
      </c>
      <c r="E14" s="22">
        <v>124985</v>
      </c>
      <c r="F14" s="23">
        <v>123535.6</v>
      </c>
      <c r="G14" s="25">
        <f t="shared" si="0"/>
        <v>0.9884034084090091</v>
      </c>
    </row>
    <row r="15" spans="1:7" ht="18.75" customHeight="1">
      <c r="A15" s="9"/>
      <c r="B15" s="9" t="s">
        <v>18</v>
      </c>
      <c r="C15" s="9"/>
      <c r="D15" s="10" t="s">
        <v>99</v>
      </c>
      <c r="E15" s="22">
        <f>E16</f>
        <v>19600</v>
      </c>
      <c r="F15" s="23">
        <f>F16</f>
        <v>17659.52</v>
      </c>
      <c r="G15" s="25">
        <f t="shared" si="0"/>
        <v>0.9009959183673469</v>
      </c>
    </row>
    <row r="16" spans="1:7" ht="38.25">
      <c r="A16" s="9"/>
      <c r="B16" s="11"/>
      <c r="C16" s="9">
        <v>2850</v>
      </c>
      <c r="D16" s="10" t="s">
        <v>19</v>
      </c>
      <c r="E16" s="22">
        <v>19600</v>
      </c>
      <c r="F16" s="23">
        <v>17659.52</v>
      </c>
      <c r="G16" s="25">
        <f t="shared" si="0"/>
        <v>0.9009959183673469</v>
      </c>
    </row>
    <row r="17" spans="1:7" ht="18.75" customHeight="1">
      <c r="A17" s="9"/>
      <c r="B17" s="11" t="s">
        <v>196</v>
      </c>
      <c r="C17" s="9"/>
      <c r="D17" s="10" t="s">
        <v>91</v>
      </c>
      <c r="E17" s="22">
        <f>SUM(E18:E24)</f>
        <v>346958.04</v>
      </c>
      <c r="F17" s="22">
        <f>SUM(F18:F24)</f>
        <v>346958.04</v>
      </c>
      <c r="G17" s="25">
        <f t="shared" si="0"/>
        <v>1</v>
      </c>
    </row>
    <row r="18" spans="1:7" ht="13.5" customHeight="1">
      <c r="A18" s="9"/>
      <c r="B18" s="11"/>
      <c r="C18" s="9" t="s">
        <v>48</v>
      </c>
      <c r="D18" s="10" t="s">
        <v>33</v>
      </c>
      <c r="E18" s="22">
        <v>2000</v>
      </c>
      <c r="F18" s="22">
        <v>2000</v>
      </c>
      <c r="G18" s="25">
        <f t="shared" si="0"/>
        <v>1</v>
      </c>
    </row>
    <row r="19" spans="1:7" ht="12.75">
      <c r="A19" s="9"/>
      <c r="B19" s="11"/>
      <c r="C19" s="9" t="s">
        <v>75</v>
      </c>
      <c r="D19" s="10" t="s">
        <v>25</v>
      </c>
      <c r="E19" s="22">
        <v>573.8</v>
      </c>
      <c r="F19" s="23">
        <v>573.8</v>
      </c>
      <c r="G19" s="25">
        <f t="shared" si="0"/>
        <v>1</v>
      </c>
    </row>
    <row r="20" spans="1:7" ht="12.75">
      <c r="A20" s="9"/>
      <c r="B20" s="11"/>
      <c r="C20" s="9" t="s">
        <v>87</v>
      </c>
      <c r="D20" s="10" t="s">
        <v>26</v>
      </c>
      <c r="E20" s="22">
        <v>93.1</v>
      </c>
      <c r="F20" s="23">
        <v>93.1</v>
      </c>
      <c r="G20" s="25">
        <f t="shared" si="0"/>
        <v>1</v>
      </c>
    </row>
    <row r="21" spans="1:7" ht="12.75">
      <c r="A21" s="9"/>
      <c r="B21" s="11"/>
      <c r="C21" s="9" t="s">
        <v>30</v>
      </c>
      <c r="D21" s="10" t="s">
        <v>31</v>
      </c>
      <c r="E21" s="22">
        <v>1800</v>
      </c>
      <c r="F21" s="23">
        <v>1800</v>
      </c>
      <c r="G21" s="25">
        <f t="shared" si="0"/>
        <v>1</v>
      </c>
    </row>
    <row r="22" spans="1:7" ht="12.75">
      <c r="A22" s="9"/>
      <c r="B22" s="11"/>
      <c r="C22" s="9" t="s">
        <v>66</v>
      </c>
      <c r="D22" s="10" t="s">
        <v>21</v>
      </c>
      <c r="E22" s="22">
        <v>736</v>
      </c>
      <c r="F22" s="23">
        <v>736</v>
      </c>
      <c r="G22" s="25">
        <f t="shared" si="0"/>
        <v>1</v>
      </c>
    </row>
    <row r="23" spans="1:7" ht="12.75">
      <c r="A23" s="9"/>
      <c r="B23" s="11"/>
      <c r="C23" s="9" t="s">
        <v>27</v>
      </c>
      <c r="D23" s="10" t="s">
        <v>15</v>
      </c>
      <c r="E23" s="22">
        <v>1600.2</v>
      </c>
      <c r="F23" s="23">
        <v>1600.2</v>
      </c>
      <c r="G23" s="25">
        <f t="shared" si="0"/>
        <v>1</v>
      </c>
    </row>
    <row r="24" spans="1:7" ht="12.75">
      <c r="A24" s="9"/>
      <c r="B24" s="11"/>
      <c r="C24" s="9" t="s">
        <v>49</v>
      </c>
      <c r="D24" s="10" t="s">
        <v>23</v>
      </c>
      <c r="E24" s="22">
        <v>340154.94</v>
      </c>
      <c r="F24" s="23">
        <v>340154.94</v>
      </c>
      <c r="G24" s="25">
        <f t="shared" si="0"/>
        <v>1</v>
      </c>
    </row>
    <row r="25" spans="1:7" ht="24.75" customHeight="1">
      <c r="A25" s="5">
        <v>600</v>
      </c>
      <c r="B25" s="5"/>
      <c r="C25" s="5"/>
      <c r="D25" s="6" t="s">
        <v>20</v>
      </c>
      <c r="E25" s="20">
        <f>E26+E28+E34</f>
        <v>2410828</v>
      </c>
      <c r="F25" s="21">
        <f>F26+F28+F34</f>
        <v>1645663.67</v>
      </c>
      <c r="G25" s="24">
        <f t="shared" si="0"/>
        <v>0.6826134713882533</v>
      </c>
    </row>
    <row r="26" spans="1:7" ht="22.5" customHeight="1">
      <c r="A26" s="11"/>
      <c r="B26" s="9">
        <v>60014</v>
      </c>
      <c r="C26" s="9"/>
      <c r="D26" s="10" t="s">
        <v>100</v>
      </c>
      <c r="E26" s="22">
        <f>E27</f>
        <v>850000</v>
      </c>
      <c r="F26" s="22">
        <f>F27</f>
        <v>580060.31</v>
      </c>
      <c r="G26" s="25">
        <f t="shared" si="0"/>
        <v>0.6824238941176471</v>
      </c>
    </row>
    <row r="27" spans="1:7" ht="72.75" customHeight="1">
      <c r="A27" s="11"/>
      <c r="B27" s="5"/>
      <c r="C27" s="9" t="s">
        <v>180</v>
      </c>
      <c r="D27" s="10" t="s">
        <v>181</v>
      </c>
      <c r="E27" s="22">
        <v>850000</v>
      </c>
      <c r="F27" s="23">
        <v>580060.31</v>
      </c>
      <c r="G27" s="25">
        <f t="shared" si="0"/>
        <v>0.6824238941176471</v>
      </c>
    </row>
    <row r="28" spans="1:7" ht="19.5" customHeight="1">
      <c r="A28" s="11"/>
      <c r="B28" s="9">
        <v>60016</v>
      </c>
      <c r="C28" s="9"/>
      <c r="D28" s="10" t="s">
        <v>101</v>
      </c>
      <c r="E28" s="22">
        <f>E29+E30+E31+E32+E33</f>
        <v>1545828</v>
      </c>
      <c r="F28" s="23">
        <f>F29+F30+F31+F32+F33</f>
        <v>1063603.3599999999</v>
      </c>
      <c r="G28" s="25">
        <f t="shared" si="0"/>
        <v>0.6880476741267463</v>
      </c>
    </row>
    <row r="29" spans="1:7" ht="12.75">
      <c r="A29" s="11"/>
      <c r="B29" s="5"/>
      <c r="C29" s="9">
        <v>4210</v>
      </c>
      <c r="D29" s="10" t="s">
        <v>21</v>
      </c>
      <c r="E29" s="22">
        <v>52735</v>
      </c>
      <c r="F29" s="23">
        <v>42730.15</v>
      </c>
      <c r="G29" s="25">
        <f t="shared" si="0"/>
        <v>0.8102806485256472</v>
      </c>
    </row>
    <row r="30" spans="1:7" ht="12.75">
      <c r="A30" s="11"/>
      <c r="B30" s="5"/>
      <c r="C30" s="9">
        <v>4270</v>
      </c>
      <c r="D30" s="10" t="s">
        <v>22</v>
      </c>
      <c r="E30" s="22">
        <v>80000</v>
      </c>
      <c r="F30" s="23">
        <v>79537.95</v>
      </c>
      <c r="G30" s="25">
        <f t="shared" si="0"/>
        <v>0.9942243749999999</v>
      </c>
    </row>
    <row r="31" spans="1:7" ht="12.75">
      <c r="A31" s="11"/>
      <c r="B31" s="5"/>
      <c r="C31" s="9">
        <v>4300</v>
      </c>
      <c r="D31" s="10" t="s">
        <v>15</v>
      </c>
      <c r="E31" s="22">
        <v>943093</v>
      </c>
      <c r="F31" s="23">
        <v>933637.34</v>
      </c>
      <c r="G31" s="25">
        <f t="shared" si="0"/>
        <v>0.9899737777716513</v>
      </c>
    </row>
    <row r="32" spans="1:7" ht="12.75">
      <c r="A32" s="11"/>
      <c r="B32" s="5"/>
      <c r="C32" s="9">
        <v>4430</v>
      </c>
      <c r="D32" s="10" t="s">
        <v>23</v>
      </c>
      <c r="E32" s="22">
        <v>20000</v>
      </c>
      <c r="F32" s="23">
        <v>7697.92</v>
      </c>
      <c r="G32" s="25">
        <f t="shared" si="0"/>
        <v>0.384896</v>
      </c>
    </row>
    <row r="33" spans="1:7" ht="22.5" customHeight="1">
      <c r="A33" s="11"/>
      <c r="B33" s="5"/>
      <c r="C33" s="9">
        <v>6050</v>
      </c>
      <c r="D33" s="10" t="s">
        <v>16</v>
      </c>
      <c r="E33" s="22">
        <v>450000</v>
      </c>
      <c r="F33" s="23">
        <v>0</v>
      </c>
      <c r="G33" s="25">
        <f t="shared" si="0"/>
        <v>0</v>
      </c>
    </row>
    <row r="34" spans="1:7" ht="18.75" customHeight="1">
      <c r="A34" s="11"/>
      <c r="B34" s="9" t="s">
        <v>106</v>
      </c>
      <c r="C34" s="9"/>
      <c r="D34" s="10" t="s">
        <v>91</v>
      </c>
      <c r="E34" s="22">
        <f>E35</f>
        <v>15000</v>
      </c>
      <c r="F34" s="22">
        <f>F35</f>
        <v>2000</v>
      </c>
      <c r="G34" s="25">
        <f t="shared" si="0"/>
        <v>0.13333333333333333</v>
      </c>
    </row>
    <row r="35" spans="1:7" ht="18.75" customHeight="1">
      <c r="A35" s="11"/>
      <c r="B35" s="9"/>
      <c r="C35" s="9" t="s">
        <v>30</v>
      </c>
      <c r="D35" s="10" t="s">
        <v>31</v>
      </c>
      <c r="E35" s="22">
        <v>15000</v>
      </c>
      <c r="F35" s="22">
        <v>2000</v>
      </c>
      <c r="G35" s="25">
        <f t="shared" si="0"/>
        <v>0.13333333333333333</v>
      </c>
    </row>
    <row r="36" spans="1:7" ht="23.25" customHeight="1">
      <c r="A36" s="5" t="s">
        <v>61</v>
      </c>
      <c r="B36" s="5"/>
      <c r="C36" s="9"/>
      <c r="D36" s="12" t="s">
        <v>62</v>
      </c>
      <c r="E36" s="20">
        <f>E37+E39</f>
        <v>72250</v>
      </c>
      <c r="F36" s="20">
        <f>F37+F39</f>
        <v>57674.92</v>
      </c>
      <c r="G36" s="24">
        <f>F36/E36</f>
        <v>0.7982687889273357</v>
      </c>
    </row>
    <row r="37" spans="1:7" ht="27" customHeight="1">
      <c r="A37" s="5"/>
      <c r="B37" s="13" t="s">
        <v>226</v>
      </c>
      <c r="C37" s="9"/>
      <c r="D37" s="14" t="s">
        <v>227</v>
      </c>
      <c r="E37" s="22">
        <f>E38</f>
        <v>1000</v>
      </c>
      <c r="F37" s="22">
        <f>F38</f>
        <v>135.53</v>
      </c>
      <c r="G37" s="25">
        <f t="shared" si="0"/>
        <v>0.13553</v>
      </c>
    </row>
    <row r="38" spans="1:7" ht="23.25" customHeight="1">
      <c r="A38" s="5"/>
      <c r="B38" s="5"/>
      <c r="C38" s="9" t="s">
        <v>17</v>
      </c>
      <c r="D38" s="10" t="s">
        <v>16</v>
      </c>
      <c r="E38" s="22">
        <v>1000</v>
      </c>
      <c r="F38" s="22">
        <v>135.53</v>
      </c>
      <c r="G38" s="25">
        <f t="shared" si="0"/>
        <v>0.13553</v>
      </c>
    </row>
    <row r="39" spans="1:7" ht="12.75">
      <c r="A39" s="11"/>
      <c r="B39" s="13" t="s">
        <v>65</v>
      </c>
      <c r="C39" s="9"/>
      <c r="D39" s="10" t="s">
        <v>91</v>
      </c>
      <c r="E39" s="22">
        <f>E40+E41+E42+E43</f>
        <v>71250</v>
      </c>
      <c r="F39" s="22">
        <f>F40+F41+F42+F43</f>
        <v>57539.39</v>
      </c>
      <c r="G39" s="25">
        <f t="shared" si="0"/>
        <v>0.8075703859649123</v>
      </c>
    </row>
    <row r="40" spans="1:7" ht="63.75">
      <c r="A40" s="11"/>
      <c r="B40" s="13"/>
      <c r="C40" s="9" t="s">
        <v>89</v>
      </c>
      <c r="D40" s="10" t="s">
        <v>90</v>
      </c>
      <c r="E40" s="22">
        <v>2000</v>
      </c>
      <c r="F40" s="22">
        <v>2000</v>
      </c>
      <c r="G40" s="25">
        <f t="shared" si="0"/>
        <v>1</v>
      </c>
    </row>
    <row r="41" spans="1:7" ht="12.75">
      <c r="A41" s="11"/>
      <c r="B41" s="15"/>
      <c r="C41" s="9" t="s">
        <v>30</v>
      </c>
      <c r="D41" s="10" t="s">
        <v>31</v>
      </c>
      <c r="E41" s="22">
        <v>11000</v>
      </c>
      <c r="F41" s="23">
        <v>10000</v>
      </c>
      <c r="G41" s="25">
        <f t="shared" si="0"/>
        <v>0.9090909090909091</v>
      </c>
    </row>
    <row r="42" spans="1:7" ht="12.75">
      <c r="A42" s="11"/>
      <c r="B42" s="15"/>
      <c r="C42" s="9" t="s">
        <v>66</v>
      </c>
      <c r="D42" s="10" t="s">
        <v>21</v>
      </c>
      <c r="E42" s="22">
        <v>1000</v>
      </c>
      <c r="F42" s="23">
        <v>951.28</v>
      </c>
      <c r="G42" s="25">
        <f t="shared" si="0"/>
        <v>0.95128</v>
      </c>
    </row>
    <row r="43" spans="1:7" ht="12.75">
      <c r="A43" s="11"/>
      <c r="B43" s="11"/>
      <c r="C43" s="9" t="s">
        <v>27</v>
      </c>
      <c r="D43" s="10" t="s">
        <v>15</v>
      </c>
      <c r="E43" s="22">
        <v>57250</v>
      </c>
      <c r="F43" s="23">
        <v>44588.11</v>
      </c>
      <c r="G43" s="25">
        <f t="shared" si="0"/>
        <v>0.7788316157205241</v>
      </c>
    </row>
    <row r="44" spans="1:7" ht="12.75" customHeight="1">
      <c r="A44" s="5">
        <v>700</v>
      </c>
      <c r="B44" s="5"/>
      <c r="C44" s="5"/>
      <c r="D44" s="6" t="s">
        <v>3</v>
      </c>
      <c r="E44" s="20">
        <f>E45+E47+E50</f>
        <v>1177312</v>
      </c>
      <c r="F44" s="21">
        <f>F45+F47+F50</f>
        <v>1176545.47</v>
      </c>
      <c r="G44" s="24">
        <f>F44/E44</f>
        <v>0.9993489151558805</v>
      </c>
    </row>
    <row r="45" spans="1:7" ht="12" customHeight="1">
      <c r="A45" s="9"/>
      <c r="B45" s="13">
        <v>70001</v>
      </c>
      <c r="C45" s="9"/>
      <c r="D45" s="14" t="s">
        <v>102</v>
      </c>
      <c r="E45" s="22">
        <f>E46</f>
        <v>100000</v>
      </c>
      <c r="F45" s="23">
        <f>F46</f>
        <v>100000</v>
      </c>
      <c r="G45" s="25">
        <f t="shared" si="0"/>
        <v>1</v>
      </c>
    </row>
    <row r="46" spans="1:7" ht="25.5">
      <c r="A46" s="9"/>
      <c r="B46" s="5"/>
      <c r="C46" s="9">
        <v>2650</v>
      </c>
      <c r="D46" s="10" t="s">
        <v>107</v>
      </c>
      <c r="E46" s="22">
        <v>100000</v>
      </c>
      <c r="F46" s="23">
        <v>100000</v>
      </c>
      <c r="G46" s="25">
        <f t="shared" si="0"/>
        <v>1</v>
      </c>
    </row>
    <row r="47" spans="1:7" ht="25.5">
      <c r="A47" s="13"/>
      <c r="B47" s="13">
        <v>70005</v>
      </c>
      <c r="C47" s="13"/>
      <c r="D47" s="14" t="s">
        <v>103</v>
      </c>
      <c r="E47" s="22">
        <f>SUM(E48:E49)</f>
        <v>85000</v>
      </c>
      <c r="F47" s="22">
        <f>SUM(F48:F49)</f>
        <v>84393.85</v>
      </c>
      <c r="G47" s="25">
        <f t="shared" si="0"/>
        <v>0.9928688235294119</v>
      </c>
    </row>
    <row r="48" spans="1:7" ht="12" customHeight="1">
      <c r="A48" s="9"/>
      <c r="B48" s="5"/>
      <c r="C48" s="9">
        <v>4210</v>
      </c>
      <c r="D48" s="10" t="s">
        <v>21</v>
      </c>
      <c r="E48" s="22">
        <v>3000</v>
      </c>
      <c r="F48" s="23">
        <v>2995.3</v>
      </c>
      <c r="G48" s="25">
        <f t="shared" si="0"/>
        <v>0.9984333333333334</v>
      </c>
    </row>
    <row r="49" spans="1:7" ht="12.75">
      <c r="A49" s="9"/>
      <c r="B49" s="5"/>
      <c r="C49" s="9">
        <v>4300</v>
      </c>
      <c r="D49" s="10" t="s">
        <v>15</v>
      </c>
      <c r="E49" s="22">
        <v>82000</v>
      </c>
      <c r="F49" s="23">
        <v>81398.55</v>
      </c>
      <c r="G49" s="25">
        <f t="shared" si="0"/>
        <v>0.992665243902439</v>
      </c>
    </row>
    <row r="50" spans="1:7" ht="12.75">
      <c r="A50" s="9"/>
      <c r="B50" s="13">
        <v>70095</v>
      </c>
      <c r="C50" s="9"/>
      <c r="D50" s="14" t="s">
        <v>91</v>
      </c>
      <c r="E50" s="22">
        <f>E51+E52+E53+E54</f>
        <v>992312</v>
      </c>
      <c r="F50" s="22">
        <f>F51+F52+F53+F54</f>
        <v>992151.62</v>
      </c>
      <c r="G50" s="25">
        <f t="shared" si="0"/>
        <v>0.9998383774458033</v>
      </c>
    </row>
    <row r="51" spans="1:7" ht="12.75">
      <c r="A51" s="9"/>
      <c r="B51" s="13"/>
      <c r="C51" s="9" t="s">
        <v>67</v>
      </c>
      <c r="D51" s="10" t="s">
        <v>22</v>
      </c>
      <c r="E51" s="22">
        <v>10000</v>
      </c>
      <c r="F51" s="22">
        <v>10000</v>
      </c>
      <c r="G51" s="25">
        <f t="shared" si="0"/>
        <v>1</v>
      </c>
    </row>
    <row r="52" spans="1:7" ht="12.75">
      <c r="A52" s="9"/>
      <c r="B52" s="5"/>
      <c r="C52" s="9" t="s">
        <v>49</v>
      </c>
      <c r="D52" s="10" t="s">
        <v>23</v>
      </c>
      <c r="E52" s="22">
        <v>500</v>
      </c>
      <c r="F52" s="23">
        <v>482</v>
      </c>
      <c r="G52" s="25">
        <f t="shared" si="0"/>
        <v>0.964</v>
      </c>
    </row>
    <row r="53" spans="1:7" ht="12.75">
      <c r="A53" s="9"/>
      <c r="B53" s="5"/>
      <c r="C53" s="9" t="s">
        <v>182</v>
      </c>
      <c r="D53" s="14" t="s">
        <v>183</v>
      </c>
      <c r="E53" s="22">
        <v>195</v>
      </c>
      <c r="F53" s="23">
        <v>193.48</v>
      </c>
      <c r="G53" s="25">
        <f t="shared" si="0"/>
        <v>0.9922051282051282</v>
      </c>
    </row>
    <row r="54" spans="1:7" ht="25.5">
      <c r="A54" s="9"/>
      <c r="B54" s="5"/>
      <c r="C54" s="9" t="s">
        <v>68</v>
      </c>
      <c r="D54" s="14" t="s">
        <v>16</v>
      </c>
      <c r="E54" s="22">
        <v>981617</v>
      </c>
      <c r="F54" s="23">
        <v>981476.14</v>
      </c>
      <c r="G54" s="25">
        <f t="shared" si="0"/>
        <v>0.9998565020776943</v>
      </c>
    </row>
    <row r="55" spans="1:7" ht="12.75">
      <c r="A55" s="5">
        <v>710</v>
      </c>
      <c r="B55" s="5"/>
      <c r="C55" s="9"/>
      <c r="D55" s="6" t="s">
        <v>29</v>
      </c>
      <c r="E55" s="20">
        <f>E56+E58+E60+E63</f>
        <v>281619</v>
      </c>
      <c r="F55" s="20">
        <f>F56+F58+F60+F63</f>
        <v>249989.03</v>
      </c>
      <c r="G55" s="24">
        <f t="shared" si="0"/>
        <v>0.8876852414077175</v>
      </c>
    </row>
    <row r="56" spans="1:7" ht="25.5">
      <c r="A56" s="9"/>
      <c r="B56" s="13">
        <v>71004</v>
      </c>
      <c r="C56" s="13"/>
      <c r="D56" s="14" t="s">
        <v>139</v>
      </c>
      <c r="E56" s="22">
        <f>E57</f>
        <v>71619</v>
      </c>
      <c r="F56" s="23">
        <f>F57</f>
        <v>47373.52</v>
      </c>
      <c r="G56" s="25">
        <f t="shared" si="0"/>
        <v>0.6614658121448218</v>
      </c>
    </row>
    <row r="57" spans="1:7" ht="12.75">
      <c r="A57" s="9"/>
      <c r="B57" s="5"/>
      <c r="C57" s="9" t="s">
        <v>27</v>
      </c>
      <c r="D57" s="10" t="s">
        <v>15</v>
      </c>
      <c r="E57" s="22">
        <v>71619</v>
      </c>
      <c r="F57" s="23">
        <v>47373.52</v>
      </c>
      <c r="G57" s="25">
        <f t="shared" si="0"/>
        <v>0.6614658121448218</v>
      </c>
    </row>
    <row r="58" spans="1:7" ht="25.5">
      <c r="A58" s="9"/>
      <c r="B58" s="13">
        <v>71014</v>
      </c>
      <c r="C58" s="13"/>
      <c r="D58" s="14" t="s">
        <v>112</v>
      </c>
      <c r="E58" s="22">
        <f>E59</f>
        <v>106000</v>
      </c>
      <c r="F58" s="22">
        <f>F59</f>
        <v>100688.8</v>
      </c>
      <c r="G58" s="25">
        <f t="shared" si="0"/>
        <v>0.9498943396226416</v>
      </c>
    </row>
    <row r="59" spans="1:7" ht="12.75">
      <c r="A59" s="9"/>
      <c r="B59" s="5"/>
      <c r="C59" s="9">
        <v>4300</v>
      </c>
      <c r="D59" s="10" t="s">
        <v>15</v>
      </c>
      <c r="E59" s="22">
        <v>106000</v>
      </c>
      <c r="F59" s="23">
        <v>100688.8</v>
      </c>
      <c r="G59" s="25">
        <f t="shared" si="0"/>
        <v>0.9498943396226416</v>
      </c>
    </row>
    <row r="60" spans="1:7" ht="25.5">
      <c r="A60" s="9"/>
      <c r="B60" s="13" t="s">
        <v>228</v>
      </c>
      <c r="C60" s="9"/>
      <c r="D60" s="10" t="s">
        <v>229</v>
      </c>
      <c r="E60" s="22">
        <f>E61+E62</f>
        <v>55000</v>
      </c>
      <c r="F60" s="22">
        <f>F61+F62</f>
        <v>53010.71</v>
      </c>
      <c r="G60" s="25">
        <f t="shared" si="0"/>
        <v>0.9638310909090909</v>
      </c>
    </row>
    <row r="61" spans="1:7" ht="25.5">
      <c r="A61" s="9"/>
      <c r="B61" s="5"/>
      <c r="C61" s="9" t="s">
        <v>68</v>
      </c>
      <c r="D61" s="10" t="s">
        <v>16</v>
      </c>
      <c r="E61" s="22">
        <v>54000</v>
      </c>
      <c r="F61" s="23">
        <v>53010.71</v>
      </c>
      <c r="G61" s="25">
        <f t="shared" si="0"/>
        <v>0.9816798148148148</v>
      </c>
    </row>
    <row r="62" spans="1:7" ht="25.5">
      <c r="A62" s="9"/>
      <c r="B62" s="5"/>
      <c r="C62" s="9" t="s">
        <v>17</v>
      </c>
      <c r="D62" s="10" t="s">
        <v>16</v>
      </c>
      <c r="E62" s="22">
        <v>1000</v>
      </c>
      <c r="F62" s="23">
        <v>0</v>
      </c>
      <c r="G62" s="25">
        <f t="shared" si="0"/>
        <v>0</v>
      </c>
    </row>
    <row r="63" spans="1:7" ht="12.75">
      <c r="A63" s="9"/>
      <c r="B63" s="13">
        <v>71095</v>
      </c>
      <c r="C63" s="13"/>
      <c r="D63" s="14" t="s">
        <v>91</v>
      </c>
      <c r="E63" s="22">
        <f>E64</f>
        <v>49000</v>
      </c>
      <c r="F63" s="23">
        <f>F64</f>
        <v>48916</v>
      </c>
      <c r="G63" s="25">
        <f t="shared" si="0"/>
        <v>0.9982857142857143</v>
      </c>
    </row>
    <row r="64" spans="1:7" ht="12.75">
      <c r="A64" s="9"/>
      <c r="B64" s="9"/>
      <c r="C64" s="9">
        <v>4300</v>
      </c>
      <c r="D64" s="10" t="s">
        <v>15</v>
      </c>
      <c r="E64" s="22">
        <v>49000</v>
      </c>
      <c r="F64" s="23">
        <v>48916</v>
      </c>
      <c r="G64" s="25">
        <f t="shared" si="0"/>
        <v>0.9982857142857143</v>
      </c>
    </row>
    <row r="65" spans="1:7" ht="12.75">
      <c r="A65" s="5">
        <v>750</v>
      </c>
      <c r="B65" s="5"/>
      <c r="C65" s="5"/>
      <c r="D65" s="6" t="s">
        <v>32</v>
      </c>
      <c r="E65" s="20">
        <f>E66+E71+E77+E101+E108+E112</f>
        <v>3604844</v>
      </c>
      <c r="F65" s="20">
        <f>F66+F71+F77+F101+F108+F112</f>
        <v>3421869.0500000007</v>
      </c>
      <c r="G65" s="24">
        <f t="shared" si="0"/>
        <v>0.9492419228127489</v>
      </c>
    </row>
    <row r="66" spans="1:7" ht="18.75" customHeight="1">
      <c r="A66" s="9"/>
      <c r="B66" s="13">
        <v>75011</v>
      </c>
      <c r="C66" s="13"/>
      <c r="D66" s="14" t="s">
        <v>113</v>
      </c>
      <c r="E66" s="22">
        <f>E67+E68+E69+E70</f>
        <v>256892</v>
      </c>
      <c r="F66" s="23">
        <f>F67+F68+F69+F70</f>
        <v>252893.6</v>
      </c>
      <c r="G66" s="25">
        <f t="shared" si="0"/>
        <v>0.9844354826152625</v>
      </c>
    </row>
    <row r="67" spans="1:7" ht="12.75">
      <c r="A67" s="9"/>
      <c r="B67" s="5"/>
      <c r="C67" s="9">
        <v>4010</v>
      </c>
      <c r="D67" s="10" t="s">
        <v>33</v>
      </c>
      <c r="E67" s="22">
        <v>203100</v>
      </c>
      <c r="F67" s="23">
        <v>202919.01</v>
      </c>
      <c r="G67" s="25">
        <f t="shared" si="0"/>
        <v>0.9991088626292467</v>
      </c>
    </row>
    <row r="68" spans="1:7" ht="12.75">
      <c r="A68" s="9"/>
      <c r="B68" s="5"/>
      <c r="C68" s="9" t="s">
        <v>54</v>
      </c>
      <c r="D68" s="10" t="s">
        <v>24</v>
      </c>
      <c r="E68" s="22">
        <v>16300</v>
      </c>
      <c r="F68" s="23">
        <v>14808.35</v>
      </c>
      <c r="G68" s="25">
        <f t="shared" si="0"/>
        <v>0.9084877300613498</v>
      </c>
    </row>
    <row r="69" spans="1:7" ht="12.75">
      <c r="A69" s="9"/>
      <c r="B69" s="5"/>
      <c r="C69" s="9">
        <v>4110</v>
      </c>
      <c r="D69" s="10" t="s">
        <v>25</v>
      </c>
      <c r="E69" s="22">
        <v>32250</v>
      </c>
      <c r="F69" s="23">
        <v>31575.77</v>
      </c>
      <c r="G69" s="25">
        <f t="shared" si="0"/>
        <v>0.9790936434108527</v>
      </c>
    </row>
    <row r="70" spans="1:7" ht="12.75">
      <c r="A70" s="9"/>
      <c r="B70" s="5"/>
      <c r="C70" s="9">
        <v>4120</v>
      </c>
      <c r="D70" s="10" t="s">
        <v>26</v>
      </c>
      <c r="E70" s="22">
        <v>5242</v>
      </c>
      <c r="F70" s="23">
        <v>3590.47</v>
      </c>
      <c r="G70" s="25">
        <f t="shared" si="0"/>
        <v>0.6849427699351393</v>
      </c>
    </row>
    <row r="71" spans="1:7" ht="25.5">
      <c r="A71" s="9"/>
      <c r="B71" s="13">
        <v>75022</v>
      </c>
      <c r="C71" s="13"/>
      <c r="D71" s="14" t="s">
        <v>114</v>
      </c>
      <c r="E71" s="22">
        <f>E72+E73+E74+E75+E76</f>
        <v>259615</v>
      </c>
      <c r="F71" s="23">
        <f>F72+F73+F74+F75+F76</f>
        <v>245127.54</v>
      </c>
      <c r="G71" s="25">
        <f t="shared" si="0"/>
        <v>0.9441963676983226</v>
      </c>
    </row>
    <row r="72" spans="1:7" ht="25.5">
      <c r="A72" s="9"/>
      <c r="B72" s="5"/>
      <c r="C72" s="9">
        <v>3030</v>
      </c>
      <c r="D72" s="10" t="s">
        <v>34</v>
      </c>
      <c r="E72" s="22">
        <v>236356</v>
      </c>
      <c r="F72" s="23">
        <v>224883.11</v>
      </c>
      <c r="G72" s="25">
        <f t="shared" si="0"/>
        <v>0.9514592817614107</v>
      </c>
    </row>
    <row r="73" spans="1:7" ht="12.75">
      <c r="A73" s="9"/>
      <c r="B73" s="5"/>
      <c r="C73" s="9">
        <v>4210</v>
      </c>
      <c r="D73" s="10" t="s">
        <v>21</v>
      </c>
      <c r="E73" s="22">
        <v>14067</v>
      </c>
      <c r="F73" s="23">
        <v>13152.45</v>
      </c>
      <c r="G73" s="25">
        <f t="shared" si="0"/>
        <v>0.9349861377692472</v>
      </c>
    </row>
    <row r="74" spans="1:7" ht="12.75">
      <c r="A74" s="9"/>
      <c r="B74" s="5"/>
      <c r="C74" s="9">
        <v>4300</v>
      </c>
      <c r="D74" s="10" t="s">
        <v>15</v>
      </c>
      <c r="E74" s="22">
        <v>6000</v>
      </c>
      <c r="F74" s="23">
        <v>4289.24</v>
      </c>
      <c r="G74" s="25">
        <f t="shared" si="0"/>
        <v>0.7148733333333332</v>
      </c>
    </row>
    <row r="75" spans="1:7" ht="38.25">
      <c r="A75" s="9"/>
      <c r="B75" s="5"/>
      <c r="C75" s="9" t="s">
        <v>149</v>
      </c>
      <c r="D75" s="10" t="s">
        <v>224</v>
      </c>
      <c r="E75" s="22">
        <v>1228</v>
      </c>
      <c r="F75" s="23">
        <v>994.45</v>
      </c>
      <c r="G75" s="25">
        <f t="shared" si="0"/>
        <v>0.8098127035830619</v>
      </c>
    </row>
    <row r="76" spans="1:7" ht="51">
      <c r="A76" s="9"/>
      <c r="B76" s="5"/>
      <c r="C76" s="9" t="s">
        <v>144</v>
      </c>
      <c r="D76" s="10" t="s">
        <v>220</v>
      </c>
      <c r="E76" s="22">
        <v>1964</v>
      </c>
      <c r="F76" s="23">
        <v>1808.29</v>
      </c>
      <c r="G76" s="25">
        <f aca="true" t="shared" si="1" ref="G76:G143">F76/E76</f>
        <v>0.9207179226069246</v>
      </c>
    </row>
    <row r="77" spans="1:7" ht="27" customHeight="1">
      <c r="A77" s="9"/>
      <c r="B77" s="13">
        <v>75023</v>
      </c>
      <c r="C77" s="13"/>
      <c r="D77" s="14" t="s">
        <v>115</v>
      </c>
      <c r="E77" s="22">
        <f>SUM(E78:E100)</f>
        <v>2940695</v>
      </c>
      <c r="F77" s="22">
        <f>SUM(F78:F100)</f>
        <v>2800519.4600000004</v>
      </c>
      <c r="G77" s="25">
        <f t="shared" si="1"/>
        <v>0.9523325132324163</v>
      </c>
    </row>
    <row r="78" spans="1:7" ht="25.5">
      <c r="A78" s="9"/>
      <c r="B78" s="5"/>
      <c r="C78" s="9">
        <v>3020</v>
      </c>
      <c r="D78" s="10" t="s">
        <v>35</v>
      </c>
      <c r="E78" s="22">
        <v>3300</v>
      </c>
      <c r="F78" s="23">
        <v>2879.78</v>
      </c>
      <c r="G78" s="25">
        <f t="shared" si="1"/>
        <v>0.8726606060606061</v>
      </c>
    </row>
    <row r="79" spans="1:7" ht="12.75">
      <c r="A79" s="9"/>
      <c r="B79" s="5"/>
      <c r="C79" s="9">
        <v>4010</v>
      </c>
      <c r="D79" s="10" t="s">
        <v>33</v>
      </c>
      <c r="E79" s="22">
        <v>1812412</v>
      </c>
      <c r="F79" s="23">
        <v>1809890.56</v>
      </c>
      <c r="G79" s="25">
        <f t="shared" si="1"/>
        <v>0.9986087931441637</v>
      </c>
    </row>
    <row r="80" spans="1:7" ht="12.75">
      <c r="A80" s="9"/>
      <c r="B80" s="5"/>
      <c r="C80" s="9">
        <v>4040</v>
      </c>
      <c r="D80" s="10" t="s">
        <v>24</v>
      </c>
      <c r="E80" s="22">
        <v>140810</v>
      </c>
      <c r="F80" s="23">
        <v>140808.05</v>
      </c>
      <c r="G80" s="25">
        <f t="shared" si="1"/>
        <v>0.9999861515517363</v>
      </c>
    </row>
    <row r="81" spans="1:7" ht="12.75">
      <c r="A81" s="9"/>
      <c r="B81" s="5"/>
      <c r="C81" s="9">
        <v>4110</v>
      </c>
      <c r="D81" s="10" t="s">
        <v>25</v>
      </c>
      <c r="E81" s="22">
        <v>291114</v>
      </c>
      <c r="F81" s="23">
        <v>272768.15</v>
      </c>
      <c r="G81" s="25">
        <f t="shared" si="1"/>
        <v>0.9369805299642066</v>
      </c>
    </row>
    <row r="82" spans="1:7" ht="12.75">
      <c r="A82" s="9"/>
      <c r="B82" s="5"/>
      <c r="C82" s="9">
        <v>4120</v>
      </c>
      <c r="D82" s="10" t="s">
        <v>26</v>
      </c>
      <c r="E82" s="22">
        <v>41045</v>
      </c>
      <c r="F82" s="23">
        <v>19976.62</v>
      </c>
      <c r="G82" s="25">
        <f t="shared" si="1"/>
        <v>0.4867004507248142</v>
      </c>
    </row>
    <row r="83" spans="1:7" ht="12.75">
      <c r="A83" s="9"/>
      <c r="B83" s="5"/>
      <c r="C83" s="9">
        <v>4140</v>
      </c>
      <c r="D83" s="10" t="s">
        <v>36</v>
      </c>
      <c r="E83" s="22">
        <v>48190</v>
      </c>
      <c r="F83" s="23">
        <v>44670</v>
      </c>
      <c r="G83" s="25">
        <f t="shared" si="1"/>
        <v>0.9269557999584976</v>
      </c>
    </row>
    <row r="84" spans="1:7" ht="12" customHeight="1">
      <c r="A84" s="9"/>
      <c r="B84" s="5"/>
      <c r="C84" s="9" t="s">
        <v>30</v>
      </c>
      <c r="D84" s="10" t="s">
        <v>31</v>
      </c>
      <c r="E84" s="22">
        <v>25000</v>
      </c>
      <c r="F84" s="23">
        <v>12271.06</v>
      </c>
      <c r="G84" s="25">
        <f t="shared" si="1"/>
        <v>0.49084239999999996</v>
      </c>
    </row>
    <row r="85" spans="1:7" ht="12" customHeight="1">
      <c r="A85" s="9"/>
      <c r="B85" s="5"/>
      <c r="C85" s="9">
        <v>4210</v>
      </c>
      <c r="D85" s="10" t="s">
        <v>21</v>
      </c>
      <c r="E85" s="22">
        <v>94200</v>
      </c>
      <c r="F85" s="23">
        <v>93330.55</v>
      </c>
      <c r="G85" s="25">
        <f t="shared" si="1"/>
        <v>0.9907701698513801</v>
      </c>
    </row>
    <row r="86" spans="1:7" ht="25.5">
      <c r="A86" s="9"/>
      <c r="B86" s="5"/>
      <c r="C86" s="9" t="s">
        <v>71</v>
      </c>
      <c r="D86" s="10" t="s">
        <v>47</v>
      </c>
      <c r="E86" s="22">
        <v>1500</v>
      </c>
      <c r="F86" s="23">
        <v>820.92</v>
      </c>
      <c r="G86" s="25">
        <f t="shared" si="1"/>
        <v>0.54728</v>
      </c>
    </row>
    <row r="87" spans="1:7" ht="12.75">
      <c r="A87" s="9"/>
      <c r="B87" s="5"/>
      <c r="C87" s="9">
        <v>4260</v>
      </c>
      <c r="D87" s="10" t="s">
        <v>14</v>
      </c>
      <c r="E87" s="22">
        <v>90000</v>
      </c>
      <c r="F87" s="23">
        <v>52496.24</v>
      </c>
      <c r="G87" s="25">
        <f t="shared" si="1"/>
        <v>0.5832915555555556</v>
      </c>
    </row>
    <row r="88" spans="1:7" ht="12.75">
      <c r="A88" s="9"/>
      <c r="B88" s="5"/>
      <c r="C88" s="9">
        <v>4270</v>
      </c>
      <c r="D88" s="10" t="s">
        <v>22</v>
      </c>
      <c r="E88" s="22">
        <v>10000</v>
      </c>
      <c r="F88" s="23">
        <v>6435.25</v>
      </c>
      <c r="G88" s="25">
        <f t="shared" si="1"/>
        <v>0.643525</v>
      </c>
    </row>
    <row r="89" spans="1:7" ht="12.75">
      <c r="A89" s="9"/>
      <c r="B89" s="5"/>
      <c r="C89" s="9" t="s">
        <v>142</v>
      </c>
      <c r="D89" s="10" t="s">
        <v>143</v>
      </c>
      <c r="E89" s="22">
        <v>2500</v>
      </c>
      <c r="F89" s="23">
        <v>1760</v>
      </c>
      <c r="G89" s="25">
        <f t="shared" si="1"/>
        <v>0.704</v>
      </c>
    </row>
    <row r="90" spans="1:7" ht="12.75">
      <c r="A90" s="9"/>
      <c r="B90" s="5"/>
      <c r="C90" s="9">
        <v>4300</v>
      </c>
      <c r="D90" s="10" t="s">
        <v>15</v>
      </c>
      <c r="E90" s="22">
        <v>170000</v>
      </c>
      <c r="F90" s="23">
        <v>167574.44</v>
      </c>
      <c r="G90" s="25">
        <f t="shared" si="1"/>
        <v>0.985732</v>
      </c>
    </row>
    <row r="91" spans="1:7" ht="12.75">
      <c r="A91" s="9"/>
      <c r="B91" s="5"/>
      <c r="C91" s="9" t="s">
        <v>37</v>
      </c>
      <c r="D91" s="10" t="s">
        <v>108</v>
      </c>
      <c r="E91" s="22">
        <v>30000</v>
      </c>
      <c r="F91" s="23">
        <v>23850.79</v>
      </c>
      <c r="G91" s="25">
        <f t="shared" si="1"/>
        <v>0.7950263333333334</v>
      </c>
    </row>
    <row r="92" spans="1:7" ht="38.25">
      <c r="A92" s="9"/>
      <c r="B92" s="5"/>
      <c r="C92" s="9" t="s">
        <v>149</v>
      </c>
      <c r="D92" s="10" t="s">
        <v>224</v>
      </c>
      <c r="E92" s="22">
        <v>15000</v>
      </c>
      <c r="F92" s="23">
        <v>11397.21</v>
      </c>
      <c r="G92" s="25">
        <f t="shared" si="1"/>
        <v>0.759814</v>
      </c>
    </row>
    <row r="93" spans="1:7" ht="51">
      <c r="A93" s="9"/>
      <c r="B93" s="5"/>
      <c r="C93" s="9" t="s">
        <v>144</v>
      </c>
      <c r="D93" s="10" t="s">
        <v>220</v>
      </c>
      <c r="E93" s="22">
        <v>32000</v>
      </c>
      <c r="F93" s="23">
        <v>27378.36</v>
      </c>
      <c r="G93" s="25">
        <f t="shared" si="1"/>
        <v>0.85557375</v>
      </c>
    </row>
    <row r="94" spans="1:7" ht="12.75">
      <c r="A94" s="9"/>
      <c r="B94" s="5"/>
      <c r="C94" s="9" t="s">
        <v>151</v>
      </c>
      <c r="D94" s="10" t="s">
        <v>152</v>
      </c>
      <c r="E94" s="22">
        <v>1000</v>
      </c>
      <c r="F94" s="23">
        <v>800</v>
      </c>
      <c r="G94" s="25">
        <f t="shared" si="1"/>
        <v>0.8</v>
      </c>
    </row>
    <row r="95" spans="1:7" ht="25.5">
      <c r="A95" s="9"/>
      <c r="B95" s="5"/>
      <c r="C95" s="9" t="s">
        <v>153</v>
      </c>
      <c r="D95" s="10" t="s">
        <v>154</v>
      </c>
      <c r="E95" s="22">
        <v>1000</v>
      </c>
      <c r="F95" s="23">
        <v>0</v>
      </c>
      <c r="G95" s="25">
        <f t="shared" si="1"/>
        <v>0</v>
      </c>
    </row>
    <row r="96" spans="1:7" ht="11.25" customHeight="1">
      <c r="A96" s="9"/>
      <c r="B96" s="5"/>
      <c r="C96" s="9">
        <v>4410</v>
      </c>
      <c r="D96" s="10" t="s">
        <v>38</v>
      </c>
      <c r="E96" s="22">
        <v>40000</v>
      </c>
      <c r="F96" s="23">
        <v>31429.72</v>
      </c>
      <c r="G96" s="25">
        <f t="shared" si="1"/>
        <v>0.7857430000000001</v>
      </c>
    </row>
    <row r="97" spans="1:7" ht="14.25" customHeight="1">
      <c r="A97" s="9"/>
      <c r="B97" s="5"/>
      <c r="C97" s="9" t="s">
        <v>69</v>
      </c>
      <c r="D97" s="10" t="s">
        <v>70</v>
      </c>
      <c r="E97" s="22">
        <v>3000</v>
      </c>
      <c r="F97" s="23">
        <v>743.45</v>
      </c>
      <c r="G97" s="25">
        <f t="shared" si="1"/>
        <v>0.24781666666666669</v>
      </c>
    </row>
    <row r="98" spans="1:7" ht="26.25" customHeight="1">
      <c r="A98" s="9"/>
      <c r="B98" s="5"/>
      <c r="C98" s="9">
        <v>4440</v>
      </c>
      <c r="D98" s="10" t="s">
        <v>28</v>
      </c>
      <c r="E98" s="22">
        <v>61624</v>
      </c>
      <c r="F98" s="23">
        <v>60502.81</v>
      </c>
      <c r="G98" s="25">
        <f t="shared" si="1"/>
        <v>0.9818059522264052</v>
      </c>
    </row>
    <row r="99" spans="1:7" ht="27.75" customHeight="1">
      <c r="A99" s="9"/>
      <c r="B99" s="5"/>
      <c r="C99" s="9" t="s">
        <v>145</v>
      </c>
      <c r="D99" s="10" t="s">
        <v>150</v>
      </c>
      <c r="E99" s="22">
        <v>17000</v>
      </c>
      <c r="F99" s="23">
        <v>11742.95</v>
      </c>
      <c r="G99" s="25">
        <f t="shared" si="1"/>
        <v>0.6907617647058824</v>
      </c>
    </row>
    <row r="100" spans="1:7" ht="27.75" customHeight="1">
      <c r="A100" s="9"/>
      <c r="B100" s="5"/>
      <c r="C100" s="9" t="s">
        <v>88</v>
      </c>
      <c r="D100" s="10" t="s">
        <v>39</v>
      </c>
      <c r="E100" s="22">
        <v>10000</v>
      </c>
      <c r="F100" s="23">
        <v>6992.55</v>
      </c>
      <c r="G100" s="25">
        <f t="shared" si="1"/>
        <v>0.6992550000000001</v>
      </c>
    </row>
    <row r="101" spans="1:7" ht="27.75" customHeight="1">
      <c r="A101" s="9"/>
      <c r="B101" s="13" t="s">
        <v>230</v>
      </c>
      <c r="C101" s="9"/>
      <c r="D101" s="10" t="s">
        <v>231</v>
      </c>
      <c r="E101" s="22">
        <f>SUM(E102:E107)</f>
        <v>29142</v>
      </c>
      <c r="F101" s="22">
        <f>SUM(F102:F107)</f>
        <v>29141.989999999998</v>
      </c>
      <c r="G101" s="25">
        <f t="shared" si="1"/>
        <v>0.9999996568526525</v>
      </c>
    </row>
    <row r="102" spans="1:7" ht="27.75" customHeight="1">
      <c r="A102" s="9"/>
      <c r="B102" s="5"/>
      <c r="C102" s="9" t="s">
        <v>86</v>
      </c>
      <c r="D102" s="10" t="s">
        <v>35</v>
      </c>
      <c r="E102" s="22">
        <v>7168.14</v>
      </c>
      <c r="F102" s="23">
        <v>7168.14</v>
      </c>
      <c r="G102" s="25">
        <f t="shared" si="1"/>
        <v>1</v>
      </c>
    </row>
    <row r="103" spans="1:7" ht="27.75" customHeight="1">
      <c r="A103" s="9"/>
      <c r="B103" s="5"/>
      <c r="C103" s="9" t="s">
        <v>73</v>
      </c>
      <c r="D103" s="10" t="s">
        <v>247</v>
      </c>
      <c r="E103" s="22">
        <v>8466</v>
      </c>
      <c r="F103" s="23">
        <v>8466</v>
      </c>
      <c r="G103" s="25">
        <f t="shared" si="1"/>
        <v>1</v>
      </c>
    </row>
    <row r="104" spans="1:7" ht="27.75" customHeight="1">
      <c r="A104" s="9"/>
      <c r="B104" s="5"/>
      <c r="C104" s="9" t="s">
        <v>75</v>
      </c>
      <c r="D104" s="10" t="s">
        <v>25</v>
      </c>
      <c r="E104" s="22">
        <v>3692.75</v>
      </c>
      <c r="F104" s="23">
        <v>3692.74</v>
      </c>
      <c r="G104" s="25">
        <f t="shared" si="1"/>
        <v>0.9999972919910635</v>
      </c>
    </row>
    <row r="105" spans="1:7" ht="27.75" customHeight="1">
      <c r="A105" s="9"/>
      <c r="B105" s="5"/>
      <c r="C105" s="9" t="s">
        <v>87</v>
      </c>
      <c r="D105" s="10" t="s">
        <v>26</v>
      </c>
      <c r="E105" s="22">
        <v>194.07</v>
      </c>
      <c r="F105" s="23">
        <v>194.07</v>
      </c>
      <c r="G105" s="25">
        <f t="shared" si="1"/>
        <v>1</v>
      </c>
    </row>
    <row r="106" spans="1:7" ht="27.75" customHeight="1">
      <c r="A106" s="9"/>
      <c r="B106" s="5"/>
      <c r="C106" s="9" t="s">
        <v>30</v>
      </c>
      <c r="D106" s="10" t="s">
        <v>31</v>
      </c>
      <c r="E106" s="22">
        <v>8821.04</v>
      </c>
      <c r="F106" s="23">
        <v>8821.04</v>
      </c>
      <c r="G106" s="25">
        <f t="shared" si="1"/>
        <v>1</v>
      </c>
    </row>
    <row r="107" spans="1:7" ht="27.75" customHeight="1">
      <c r="A107" s="9"/>
      <c r="B107" s="5"/>
      <c r="C107" s="9" t="s">
        <v>66</v>
      </c>
      <c r="D107" s="10" t="s">
        <v>21</v>
      </c>
      <c r="E107" s="22">
        <v>800</v>
      </c>
      <c r="F107" s="23">
        <v>800</v>
      </c>
      <c r="G107" s="25">
        <f t="shared" si="1"/>
        <v>1</v>
      </c>
    </row>
    <row r="108" spans="1:7" ht="26.25" customHeight="1">
      <c r="A108" s="9"/>
      <c r="B108" s="13" t="s">
        <v>72</v>
      </c>
      <c r="C108" s="13"/>
      <c r="D108" s="14" t="s">
        <v>116</v>
      </c>
      <c r="E108" s="22">
        <f>SUM(E109:E111)</f>
        <v>66500</v>
      </c>
      <c r="F108" s="23">
        <f>SUM(F109:F111)</f>
        <v>57745.89</v>
      </c>
      <c r="G108" s="25">
        <f t="shared" si="1"/>
        <v>0.8683592481203007</v>
      </c>
    </row>
    <row r="109" spans="1:7" ht="12.75">
      <c r="A109" s="9"/>
      <c r="B109" s="11"/>
      <c r="C109" s="9" t="s">
        <v>30</v>
      </c>
      <c r="D109" s="10" t="s">
        <v>31</v>
      </c>
      <c r="E109" s="22">
        <v>6100</v>
      </c>
      <c r="F109" s="23">
        <v>6082</v>
      </c>
      <c r="G109" s="25">
        <f t="shared" si="1"/>
        <v>0.9970491803278688</v>
      </c>
    </row>
    <row r="110" spans="1:7" ht="12.75">
      <c r="A110" s="9"/>
      <c r="B110" s="11"/>
      <c r="C110" s="9">
        <v>4210</v>
      </c>
      <c r="D110" s="10" t="s">
        <v>21</v>
      </c>
      <c r="E110" s="22">
        <v>20900</v>
      </c>
      <c r="F110" s="23">
        <v>20743.2</v>
      </c>
      <c r="G110" s="25">
        <f t="shared" si="1"/>
        <v>0.9924976076555024</v>
      </c>
    </row>
    <row r="111" spans="1:7" ht="12.75" customHeight="1">
      <c r="A111" s="9"/>
      <c r="B111" s="11"/>
      <c r="C111" s="9">
        <v>4300</v>
      </c>
      <c r="D111" s="10" t="s">
        <v>15</v>
      </c>
      <c r="E111" s="22">
        <v>39500</v>
      </c>
      <c r="F111" s="23">
        <v>30920.69</v>
      </c>
      <c r="G111" s="25">
        <f t="shared" si="1"/>
        <v>0.7828022784810126</v>
      </c>
    </row>
    <row r="112" spans="1:7" ht="17.25" customHeight="1">
      <c r="A112" s="9"/>
      <c r="B112" s="13">
        <v>75095</v>
      </c>
      <c r="C112" s="13"/>
      <c r="D112" s="14" t="s">
        <v>91</v>
      </c>
      <c r="E112" s="22">
        <f>SUM(E113:E115)</f>
        <v>52000</v>
      </c>
      <c r="F112" s="22">
        <f>SUM(F113:F115)</f>
        <v>36440.57</v>
      </c>
      <c r="G112" s="25">
        <f t="shared" si="1"/>
        <v>0.7007801923076923</v>
      </c>
    </row>
    <row r="113" spans="1:7" ht="12.75">
      <c r="A113" s="9"/>
      <c r="B113" s="11"/>
      <c r="C113" s="9" t="s">
        <v>30</v>
      </c>
      <c r="D113" s="10" t="s">
        <v>31</v>
      </c>
      <c r="E113" s="22">
        <v>12000</v>
      </c>
      <c r="F113" s="23">
        <v>11360</v>
      </c>
      <c r="G113" s="25">
        <f t="shared" si="1"/>
        <v>0.9466666666666667</v>
      </c>
    </row>
    <row r="114" spans="1:7" ht="12.75">
      <c r="A114" s="31"/>
      <c r="B114" s="11"/>
      <c r="C114" s="9">
        <v>4300</v>
      </c>
      <c r="D114" s="10" t="s">
        <v>15</v>
      </c>
      <c r="E114" s="22">
        <v>25000</v>
      </c>
      <c r="F114" s="23">
        <v>12308.57</v>
      </c>
      <c r="G114" s="25">
        <f t="shared" si="1"/>
        <v>0.49234279999999997</v>
      </c>
    </row>
    <row r="115" spans="1:7" ht="12.75">
      <c r="A115" s="5"/>
      <c r="B115" s="11"/>
      <c r="C115" s="9" t="s">
        <v>49</v>
      </c>
      <c r="D115" s="10" t="s">
        <v>23</v>
      </c>
      <c r="E115" s="22">
        <v>15000</v>
      </c>
      <c r="F115" s="23">
        <v>12772</v>
      </c>
      <c r="G115" s="25">
        <f>F115/E115</f>
        <v>0.8514666666666667</v>
      </c>
    </row>
    <row r="116" spans="1:7" ht="54.75" customHeight="1">
      <c r="A116" s="5">
        <v>751</v>
      </c>
      <c r="B116" s="5"/>
      <c r="C116" s="9"/>
      <c r="D116" s="6" t="s">
        <v>40</v>
      </c>
      <c r="E116" s="20">
        <f>E117+E122+E131</f>
        <v>44643</v>
      </c>
      <c r="F116" s="20">
        <f>F117+F122+F131</f>
        <v>44640.56</v>
      </c>
      <c r="G116" s="24">
        <f t="shared" si="1"/>
        <v>0.9999453441748986</v>
      </c>
    </row>
    <row r="117" spans="1:7" ht="39.75" customHeight="1">
      <c r="A117" s="9"/>
      <c r="B117" s="13">
        <v>75101</v>
      </c>
      <c r="C117" s="13"/>
      <c r="D117" s="14" t="s">
        <v>117</v>
      </c>
      <c r="E117" s="22">
        <f>E118+E119+E120+E121</f>
        <v>2670</v>
      </c>
      <c r="F117" s="23">
        <f>F118+F119+F120+F121</f>
        <v>2667.56</v>
      </c>
      <c r="G117" s="25">
        <f t="shared" si="1"/>
        <v>0.9990861423220974</v>
      </c>
    </row>
    <row r="118" spans="1:7" ht="17.25" customHeight="1">
      <c r="A118" s="9"/>
      <c r="B118" s="5"/>
      <c r="C118" s="9">
        <v>4110</v>
      </c>
      <c r="D118" s="10" t="s">
        <v>25</v>
      </c>
      <c r="E118" s="22">
        <v>319</v>
      </c>
      <c r="F118" s="23">
        <v>317.12</v>
      </c>
      <c r="G118" s="25">
        <f t="shared" si="1"/>
        <v>0.9941065830721003</v>
      </c>
    </row>
    <row r="119" spans="1:7" ht="11.25" customHeight="1">
      <c r="A119" s="9"/>
      <c r="B119" s="5"/>
      <c r="C119" s="9">
        <v>4120</v>
      </c>
      <c r="D119" s="10" t="s">
        <v>26</v>
      </c>
      <c r="E119" s="22">
        <v>52</v>
      </c>
      <c r="F119" s="23">
        <v>51.44</v>
      </c>
      <c r="G119" s="25">
        <f t="shared" si="1"/>
        <v>0.9892307692307691</v>
      </c>
    </row>
    <row r="120" spans="1:7" ht="12.75" customHeight="1">
      <c r="A120" s="9"/>
      <c r="B120" s="5"/>
      <c r="C120" s="9" t="s">
        <v>30</v>
      </c>
      <c r="D120" s="10" t="s">
        <v>31</v>
      </c>
      <c r="E120" s="22">
        <v>2100</v>
      </c>
      <c r="F120" s="23">
        <v>2100</v>
      </c>
      <c r="G120" s="25">
        <f t="shared" si="1"/>
        <v>1</v>
      </c>
    </row>
    <row r="121" spans="1:7" ht="12.75">
      <c r="A121" s="9"/>
      <c r="B121" s="5"/>
      <c r="C121" s="9">
        <v>4210</v>
      </c>
      <c r="D121" s="10" t="s">
        <v>21</v>
      </c>
      <c r="E121" s="22">
        <v>199</v>
      </c>
      <c r="F121" s="23">
        <v>199</v>
      </c>
      <c r="G121" s="25">
        <f t="shared" si="1"/>
        <v>1</v>
      </c>
    </row>
    <row r="122" spans="1:7" ht="17.25" customHeight="1">
      <c r="A122" s="9"/>
      <c r="B122" s="13" t="s">
        <v>248</v>
      </c>
      <c r="C122" s="13"/>
      <c r="D122" s="14" t="s">
        <v>249</v>
      </c>
      <c r="E122" s="22">
        <f>E123+E124+E125+E126+E127+E128+E129+E130</f>
        <v>41693</v>
      </c>
      <c r="F122" s="22">
        <f>F123+F124+F125+F126+F127+F128+F129+F130</f>
        <v>41693</v>
      </c>
      <c r="G122" s="25">
        <f aca="true" t="shared" si="2" ref="G122:G130">F122/E122</f>
        <v>1</v>
      </c>
    </row>
    <row r="123" spans="1:7" ht="25.5">
      <c r="A123" s="9"/>
      <c r="B123" s="13"/>
      <c r="C123" s="9">
        <v>3030</v>
      </c>
      <c r="D123" s="10" t="s">
        <v>34</v>
      </c>
      <c r="E123" s="22">
        <v>21155.7</v>
      </c>
      <c r="F123" s="23">
        <v>21155.7</v>
      </c>
      <c r="G123" s="25">
        <f t="shared" si="2"/>
        <v>1</v>
      </c>
    </row>
    <row r="124" spans="1:7" ht="12.75">
      <c r="A124" s="9"/>
      <c r="B124" s="5"/>
      <c r="C124" s="9">
        <v>4110</v>
      </c>
      <c r="D124" s="10" t="s">
        <v>25</v>
      </c>
      <c r="E124" s="22">
        <v>1562.23</v>
      </c>
      <c r="F124" s="23">
        <v>1562.23</v>
      </c>
      <c r="G124" s="25">
        <f t="shared" si="2"/>
        <v>1</v>
      </c>
    </row>
    <row r="125" spans="1:7" ht="12.75">
      <c r="A125" s="9"/>
      <c r="B125" s="5"/>
      <c r="C125" s="9">
        <v>4120</v>
      </c>
      <c r="D125" s="10" t="s">
        <v>26</v>
      </c>
      <c r="E125" s="22">
        <v>243.94</v>
      </c>
      <c r="F125" s="23">
        <v>243.94</v>
      </c>
      <c r="G125" s="25">
        <f t="shared" si="2"/>
        <v>1</v>
      </c>
    </row>
    <row r="126" spans="1:7" ht="12.75">
      <c r="A126" s="9"/>
      <c r="B126" s="5"/>
      <c r="C126" s="9" t="s">
        <v>30</v>
      </c>
      <c r="D126" s="10" t="s">
        <v>31</v>
      </c>
      <c r="E126" s="22">
        <v>11645.92</v>
      </c>
      <c r="F126" s="23">
        <v>11645.92</v>
      </c>
      <c r="G126" s="25">
        <f t="shared" si="2"/>
        <v>1</v>
      </c>
    </row>
    <row r="127" spans="1:7" ht="12.75">
      <c r="A127" s="9"/>
      <c r="B127" s="5"/>
      <c r="C127" s="9">
        <v>4210</v>
      </c>
      <c r="D127" s="10" t="s">
        <v>21</v>
      </c>
      <c r="E127" s="22">
        <v>6690.17</v>
      </c>
      <c r="F127" s="23">
        <v>6690.17</v>
      </c>
      <c r="G127" s="25">
        <f t="shared" si="2"/>
        <v>1</v>
      </c>
    </row>
    <row r="128" spans="1:7" ht="12.75">
      <c r="A128" s="9"/>
      <c r="B128" s="5"/>
      <c r="C128" s="9">
        <v>4300</v>
      </c>
      <c r="D128" s="10" t="s">
        <v>15</v>
      </c>
      <c r="E128" s="22">
        <v>24</v>
      </c>
      <c r="F128" s="23">
        <v>24</v>
      </c>
      <c r="G128" s="25">
        <f t="shared" si="2"/>
        <v>1</v>
      </c>
    </row>
    <row r="129" spans="1:7" ht="51">
      <c r="A129" s="9"/>
      <c r="B129" s="5"/>
      <c r="C129" s="9" t="s">
        <v>144</v>
      </c>
      <c r="D129" s="10" t="s">
        <v>220</v>
      </c>
      <c r="E129" s="22">
        <v>300</v>
      </c>
      <c r="F129" s="23">
        <v>300</v>
      </c>
      <c r="G129" s="25">
        <f t="shared" si="2"/>
        <v>1</v>
      </c>
    </row>
    <row r="130" spans="1:7" ht="12.75">
      <c r="A130" s="9"/>
      <c r="B130" s="5"/>
      <c r="C130" s="9">
        <v>4410</v>
      </c>
      <c r="D130" s="10" t="s">
        <v>38</v>
      </c>
      <c r="E130" s="22">
        <v>71.04</v>
      </c>
      <c r="F130" s="23">
        <v>71.04</v>
      </c>
      <c r="G130" s="25">
        <f t="shared" si="2"/>
        <v>1</v>
      </c>
    </row>
    <row r="131" spans="1:7" ht="80.25" customHeight="1">
      <c r="A131" s="9"/>
      <c r="B131" s="13" t="s">
        <v>250</v>
      </c>
      <c r="C131" s="13"/>
      <c r="D131" s="14" t="s">
        <v>251</v>
      </c>
      <c r="E131" s="22">
        <f>E132</f>
        <v>280</v>
      </c>
      <c r="F131" s="22">
        <f>F132</f>
        <v>280</v>
      </c>
      <c r="G131" s="25">
        <f>F131/E131</f>
        <v>1</v>
      </c>
    </row>
    <row r="132" spans="1:7" ht="12.75">
      <c r="A132" s="9"/>
      <c r="B132" s="13"/>
      <c r="C132" s="9" t="s">
        <v>27</v>
      </c>
      <c r="D132" s="10" t="s">
        <v>15</v>
      </c>
      <c r="E132" s="22">
        <v>280</v>
      </c>
      <c r="F132" s="23">
        <v>280</v>
      </c>
      <c r="G132" s="25">
        <f>F132/E132</f>
        <v>1</v>
      </c>
    </row>
    <row r="133" spans="1:7" ht="25.5">
      <c r="A133" s="5">
        <v>754</v>
      </c>
      <c r="B133" s="5"/>
      <c r="C133" s="13"/>
      <c r="D133" s="6" t="s">
        <v>4</v>
      </c>
      <c r="E133" s="20">
        <f>E134+E136+E148+E152+E155</f>
        <v>322835</v>
      </c>
      <c r="F133" s="20">
        <f>F134+F136+F148+F152+F155</f>
        <v>310830.06</v>
      </c>
      <c r="G133" s="24">
        <f t="shared" si="1"/>
        <v>0.962814007155358</v>
      </c>
    </row>
    <row r="134" spans="1:7" ht="16.5" customHeight="1">
      <c r="A134" s="5"/>
      <c r="B134" s="13" t="s">
        <v>232</v>
      </c>
      <c r="C134" s="13"/>
      <c r="D134" s="14" t="s">
        <v>233</v>
      </c>
      <c r="E134" s="22">
        <f>E135</f>
        <v>3500</v>
      </c>
      <c r="F134" s="22">
        <f>F135</f>
        <v>3500</v>
      </c>
      <c r="G134" s="25">
        <f t="shared" si="1"/>
        <v>1</v>
      </c>
    </row>
    <row r="135" spans="1:7" ht="25.5">
      <c r="A135" s="5"/>
      <c r="B135" s="5"/>
      <c r="C135" s="13" t="s">
        <v>234</v>
      </c>
      <c r="D135" s="14" t="s">
        <v>235</v>
      </c>
      <c r="E135" s="22">
        <v>3500</v>
      </c>
      <c r="F135" s="22">
        <v>3500</v>
      </c>
      <c r="G135" s="25">
        <f t="shared" si="1"/>
        <v>1</v>
      </c>
    </row>
    <row r="136" spans="1:7" ht="20.25" customHeight="1">
      <c r="A136" s="9"/>
      <c r="B136" s="13">
        <v>75412</v>
      </c>
      <c r="C136" s="13"/>
      <c r="D136" s="14" t="s">
        <v>118</v>
      </c>
      <c r="E136" s="22">
        <f>E137+E138+E139+E140+E141+E142+E143+E144+E145+E146+E147</f>
        <v>289465</v>
      </c>
      <c r="F136" s="22">
        <f>F137+F138+F139+F140+F141+F142+F143+F144+F145</f>
        <v>278961.45</v>
      </c>
      <c r="G136" s="25">
        <f t="shared" si="1"/>
        <v>0.9637139205085243</v>
      </c>
    </row>
    <row r="137" spans="1:7" ht="25.5">
      <c r="A137" s="9"/>
      <c r="B137" s="11"/>
      <c r="C137" s="9">
        <v>3030</v>
      </c>
      <c r="D137" s="10" t="s">
        <v>34</v>
      </c>
      <c r="E137" s="22">
        <v>57500</v>
      </c>
      <c r="F137" s="23">
        <v>53841.63</v>
      </c>
      <c r="G137" s="25">
        <f t="shared" si="1"/>
        <v>0.9363761739130434</v>
      </c>
    </row>
    <row r="138" spans="1:7" ht="12.75">
      <c r="A138" s="9"/>
      <c r="B138" s="11"/>
      <c r="C138" s="9" t="s">
        <v>75</v>
      </c>
      <c r="D138" s="10" t="s">
        <v>25</v>
      </c>
      <c r="E138" s="22">
        <v>550</v>
      </c>
      <c r="F138" s="23">
        <v>314.09</v>
      </c>
      <c r="G138" s="25">
        <f t="shared" si="1"/>
        <v>0.5710727272727272</v>
      </c>
    </row>
    <row r="139" spans="1:7" ht="12.75">
      <c r="A139" s="9"/>
      <c r="B139" s="11"/>
      <c r="C139" s="9" t="s">
        <v>30</v>
      </c>
      <c r="D139" s="10" t="s">
        <v>31</v>
      </c>
      <c r="E139" s="22">
        <v>26000</v>
      </c>
      <c r="F139" s="23">
        <v>24500</v>
      </c>
      <c r="G139" s="25">
        <f t="shared" si="1"/>
        <v>0.9423076923076923</v>
      </c>
    </row>
    <row r="140" spans="1:7" ht="12.75">
      <c r="A140" s="9"/>
      <c r="B140" s="11"/>
      <c r="C140" s="9">
        <v>4210</v>
      </c>
      <c r="D140" s="10" t="s">
        <v>21</v>
      </c>
      <c r="E140" s="22">
        <v>94591</v>
      </c>
      <c r="F140" s="23">
        <v>92065.94</v>
      </c>
      <c r="G140" s="25">
        <f t="shared" si="1"/>
        <v>0.9733054941802074</v>
      </c>
    </row>
    <row r="141" spans="1:7" ht="12.75">
      <c r="A141" s="9"/>
      <c r="B141" s="11"/>
      <c r="C141" s="9">
        <v>4260</v>
      </c>
      <c r="D141" s="10" t="s">
        <v>14</v>
      </c>
      <c r="E141" s="22">
        <v>50000</v>
      </c>
      <c r="F141" s="23">
        <v>48555.26</v>
      </c>
      <c r="G141" s="25">
        <f t="shared" si="1"/>
        <v>0.9711052</v>
      </c>
    </row>
    <row r="142" spans="1:7" ht="12.75">
      <c r="A142" s="9"/>
      <c r="B142" s="11"/>
      <c r="C142" s="9">
        <v>4270</v>
      </c>
      <c r="D142" s="10" t="s">
        <v>22</v>
      </c>
      <c r="E142" s="22">
        <v>15340</v>
      </c>
      <c r="F142" s="23">
        <v>15339.26</v>
      </c>
      <c r="G142" s="25">
        <f t="shared" si="1"/>
        <v>0.9999517601043025</v>
      </c>
    </row>
    <row r="143" spans="1:7" ht="12.75">
      <c r="A143" s="9"/>
      <c r="B143" s="11"/>
      <c r="C143" s="9">
        <v>4300</v>
      </c>
      <c r="D143" s="10" t="s">
        <v>15</v>
      </c>
      <c r="E143" s="22">
        <v>23366</v>
      </c>
      <c r="F143" s="23">
        <v>23227.27</v>
      </c>
      <c r="G143" s="25">
        <f t="shared" si="1"/>
        <v>0.9940627407344004</v>
      </c>
    </row>
    <row r="144" spans="1:7" ht="12.75">
      <c r="A144" s="9"/>
      <c r="B144" s="11"/>
      <c r="C144" s="9">
        <v>4430</v>
      </c>
      <c r="D144" s="10" t="s">
        <v>23</v>
      </c>
      <c r="E144" s="22">
        <v>11118</v>
      </c>
      <c r="F144" s="23">
        <v>11118</v>
      </c>
      <c r="G144" s="25">
        <f aca="true" t="shared" si="3" ref="G144:G210">F144/E144</f>
        <v>1</v>
      </c>
    </row>
    <row r="145" spans="1:7" ht="25.5">
      <c r="A145" s="9"/>
      <c r="B145" s="11"/>
      <c r="C145" s="9" t="s">
        <v>88</v>
      </c>
      <c r="D145" s="10" t="s">
        <v>39</v>
      </c>
      <c r="E145" s="22">
        <v>10000</v>
      </c>
      <c r="F145" s="23">
        <v>10000</v>
      </c>
      <c r="G145" s="25">
        <f t="shared" si="3"/>
        <v>1</v>
      </c>
    </row>
    <row r="146" spans="1:7" ht="25.5">
      <c r="A146" s="9"/>
      <c r="B146" s="11"/>
      <c r="C146" s="9" t="s">
        <v>199</v>
      </c>
      <c r="D146" s="10" t="s">
        <v>39</v>
      </c>
      <c r="E146" s="22">
        <v>800</v>
      </c>
      <c r="F146" s="23">
        <v>0</v>
      </c>
      <c r="G146" s="25">
        <f t="shared" si="3"/>
        <v>0</v>
      </c>
    </row>
    <row r="147" spans="1:7" ht="25.5">
      <c r="A147" s="9"/>
      <c r="B147" s="11"/>
      <c r="C147" s="9" t="s">
        <v>189</v>
      </c>
      <c r="D147" s="10" t="s">
        <v>39</v>
      </c>
      <c r="E147" s="22">
        <v>200</v>
      </c>
      <c r="F147" s="23">
        <v>0</v>
      </c>
      <c r="G147" s="25">
        <f t="shared" si="3"/>
        <v>0</v>
      </c>
    </row>
    <row r="148" spans="1:7" ht="12.75">
      <c r="A148" s="9"/>
      <c r="B148" s="13" t="s">
        <v>5</v>
      </c>
      <c r="C148" s="9"/>
      <c r="D148" s="10" t="s">
        <v>119</v>
      </c>
      <c r="E148" s="22">
        <f>E149+E150+E151</f>
        <v>5670</v>
      </c>
      <c r="F148" s="23">
        <f>F149+F150+F151</f>
        <v>5594</v>
      </c>
      <c r="G148" s="25">
        <f t="shared" si="3"/>
        <v>0.9865961199294533</v>
      </c>
    </row>
    <row r="149" spans="1:7" ht="12.75">
      <c r="A149" s="9"/>
      <c r="B149" s="16"/>
      <c r="C149" s="9" t="s">
        <v>30</v>
      </c>
      <c r="D149" s="10" t="s">
        <v>31</v>
      </c>
      <c r="E149" s="22">
        <v>480</v>
      </c>
      <c r="F149" s="23">
        <v>480</v>
      </c>
      <c r="G149" s="25">
        <f t="shared" si="3"/>
        <v>1</v>
      </c>
    </row>
    <row r="150" spans="1:7" ht="12.75">
      <c r="A150" s="9"/>
      <c r="B150" s="16"/>
      <c r="C150" s="9" t="s">
        <v>66</v>
      </c>
      <c r="D150" s="10" t="s">
        <v>21</v>
      </c>
      <c r="E150" s="22">
        <v>1364</v>
      </c>
      <c r="F150" s="23">
        <v>1364</v>
      </c>
      <c r="G150" s="25">
        <f t="shared" si="3"/>
        <v>1</v>
      </c>
    </row>
    <row r="151" spans="1:7" ht="12.75">
      <c r="A151" s="9"/>
      <c r="B151" s="11"/>
      <c r="C151" s="9" t="s">
        <v>27</v>
      </c>
      <c r="D151" s="10" t="s">
        <v>15</v>
      </c>
      <c r="E151" s="22">
        <v>3826</v>
      </c>
      <c r="F151" s="23">
        <v>3750</v>
      </c>
      <c r="G151" s="25">
        <f t="shared" si="3"/>
        <v>0.9801359121798223</v>
      </c>
    </row>
    <row r="152" spans="1:7" ht="12.75">
      <c r="A152" s="9"/>
      <c r="B152" s="13" t="s">
        <v>162</v>
      </c>
      <c r="C152" s="9"/>
      <c r="D152" s="10" t="s">
        <v>163</v>
      </c>
      <c r="E152" s="22">
        <f>E153+E154</f>
        <v>5200</v>
      </c>
      <c r="F152" s="23">
        <f>F153+F154</f>
        <v>3866.54</v>
      </c>
      <c r="G152" s="25">
        <f t="shared" si="3"/>
        <v>0.7435653846153846</v>
      </c>
    </row>
    <row r="153" spans="1:7" ht="12.75">
      <c r="A153" s="9"/>
      <c r="B153" s="11"/>
      <c r="C153" s="9" t="s">
        <v>66</v>
      </c>
      <c r="D153" s="10" t="s">
        <v>21</v>
      </c>
      <c r="E153" s="22">
        <v>1000</v>
      </c>
      <c r="F153" s="23">
        <v>149.94</v>
      </c>
      <c r="G153" s="25">
        <f t="shared" si="3"/>
        <v>0.14994</v>
      </c>
    </row>
    <row r="154" spans="1:7" ht="12.75">
      <c r="A154" s="9"/>
      <c r="B154" s="11"/>
      <c r="C154" s="9" t="s">
        <v>27</v>
      </c>
      <c r="D154" s="10" t="s">
        <v>15</v>
      </c>
      <c r="E154" s="22">
        <v>4200</v>
      </c>
      <c r="F154" s="23">
        <v>3716.6</v>
      </c>
      <c r="G154" s="25">
        <f t="shared" si="3"/>
        <v>0.8849047619047619</v>
      </c>
    </row>
    <row r="155" spans="1:7" ht="12.75">
      <c r="A155" s="9"/>
      <c r="B155" s="13" t="s">
        <v>41</v>
      </c>
      <c r="C155" s="9"/>
      <c r="D155" s="14" t="s">
        <v>91</v>
      </c>
      <c r="E155" s="22">
        <f>E156+E157</f>
        <v>19000</v>
      </c>
      <c r="F155" s="23">
        <f>F156+F157</f>
        <v>18908.07</v>
      </c>
      <c r="G155" s="25">
        <f t="shared" si="3"/>
        <v>0.9951615789473685</v>
      </c>
    </row>
    <row r="156" spans="1:7" ht="12.75">
      <c r="A156" s="11"/>
      <c r="B156" s="11"/>
      <c r="C156" s="9" t="s">
        <v>27</v>
      </c>
      <c r="D156" s="10" t="s">
        <v>15</v>
      </c>
      <c r="E156" s="22">
        <v>7000</v>
      </c>
      <c r="F156" s="23">
        <v>6908.38</v>
      </c>
      <c r="G156" s="25">
        <f t="shared" si="3"/>
        <v>0.9869114285714286</v>
      </c>
    </row>
    <row r="157" spans="1:7" ht="25.5">
      <c r="A157" s="13"/>
      <c r="B157" s="11"/>
      <c r="C157" s="9" t="s">
        <v>88</v>
      </c>
      <c r="D157" s="10" t="s">
        <v>39</v>
      </c>
      <c r="E157" s="22">
        <v>12000</v>
      </c>
      <c r="F157" s="23">
        <v>11999.69</v>
      </c>
      <c r="G157" s="25">
        <f t="shared" si="3"/>
        <v>0.9999741666666667</v>
      </c>
    </row>
    <row r="158" spans="1:7" ht="89.25">
      <c r="A158" s="5">
        <v>756</v>
      </c>
      <c r="B158" s="5"/>
      <c r="C158" s="9"/>
      <c r="D158" s="6" t="s">
        <v>76</v>
      </c>
      <c r="E158" s="20">
        <f>E159</f>
        <v>62475</v>
      </c>
      <c r="F158" s="21">
        <f>F159</f>
        <v>57557.53999999999</v>
      </c>
      <c r="G158" s="24">
        <f t="shared" si="3"/>
        <v>0.9212891556622648</v>
      </c>
    </row>
    <row r="159" spans="1:7" ht="38.25">
      <c r="A159" s="17"/>
      <c r="B159" s="13" t="s">
        <v>77</v>
      </c>
      <c r="C159" s="13"/>
      <c r="D159" s="14" t="s">
        <v>164</v>
      </c>
      <c r="E159" s="22">
        <f>E160+E161+E162+E163+E164+E165</f>
        <v>62475</v>
      </c>
      <c r="F159" s="22">
        <f>F160+F161+F162+F163+F164+F165</f>
        <v>57557.53999999999</v>
      </c>
      <c r="G159" s="25">
        <f t="shared" si="3"/>
        <v>0.9212891556622648</v>
      </c>
    </row>
    <row r="160" spans="1:7" ht="12.75">
      <c r="A160" s="17"/>
      <c r="B160" s="11"/>
      <c r="C160" s="9">
        <v>4100</v>
      </c>
      <c r="D160" s="10" t="s">
        <v>42</v>
      </c>
      <c r="E160" s="22">
        <v>22450</v>
      </c>
      <c r="F160" s="23">
        <v>21909</v>
      </c>
      <c r="G160" s="25">
        <f t="shared" si="3"/>
        <v>0.9759020044543429</v>
      </c>
    </row>
    <row r="161" spans="1:7" ht="12.75">
      <c r="A161" s="17"/>
      <c r="B161" s="11"/>
      <c r="C161" s="9">
        <v>4110</v>
      </c>
      <c r="D161" s="10" t="s">
        <v>25</v>
      </c>
      <c r="E161" s="22">
        <v>2625</v>
      </c>
      <c r="F161" s="23">
        <v>2002.6</v>
      </c>
      <c r="G161" s="25">
        <f t="shared" si="3"/>
        <v>0.7628952380952381</v>
      </c>
    </row>
    <row r="162" spans="1:7" ht="12.75">
      <c r="A162" s="11"/>
      <c r="B162" s="11"/>
      <c r="C162" s="9">
        <v>4210</v>
      </c>
      <c r="D162" s="10" t="s">
        <v>21</v>
      </c>
      <c r="E162" s="22">
        <v>2400</v>
      </c>
      <c r="F162" s="23">
        <v>1918.8</v>
      </c>
      <c r="G162" s="25">
        <f t="shared" si="3"/>
        <v>0.7995</v>
      </c>
    </row>
    <row r="163" spans="1:7" ht="12.75">
      <c r="A163" s="9"/>
      <c r="B163" s="11"/>
      <c r="C163" s="9">
        <v>4300</v>
      </c>
      <c r="D163" s="10" t="s">
        <v>15</v>
      </c>
      <c r="E163" s="22">
        <v>10000</v>
      </c>
      <c r="F163" s="23">
        <v>10000</v>
      </c>
      <c r="G163" s="25">
        <f t="shared" si="3"/>
        <v>1</v>
      </c>
    </row>
    <row r="164" spans="1:7" ht="12.75">
      <c r="A164" s="9"/>
      <c r="B164" s="11"/>
      <c r="C164" s="9" t="s">
        <v>49</v>
      </c>
      <c r="D164" s="10" t="s">
        <v>23</v>
      </c>
      <c r="E164" s="22">
        <v>22000</v>
      </c>
      <c r="F164" s="23">
        <v>18885.04</v>
      </c>
      <c r="G164" s="25">
        <f t="shared" si="3"/>
        <v>0.8584109090909091</v>
      </c>
    </row>
    <row r="165" spans="1:7" ht="25.5">
      <c r="A165" s="9"/>
      <c r="B165" s="11"/>
      <c r="C165" s="9" t="s">
        <v>145</v>
      </c>
      <c r="D165" s="10" t="s">
        <v>150</v>
      </c>
      <c r="E165" s="22">
        <v>3000</v>
      </c>
      <c r="F165" s="23">
        <v>2842.1</v>
      </c>
      <c r="G165" s="25">
        <f t="shared" si="3"/>
        <v>0.9473666666666667</v>
      </c>
    </row>
    <row r="166" spans="1:7" ht="15.75" customHeight="1">
      <c r="A166" s="5">
        <v>757</v>
      </c>
      <c r="B166" s="5"/>
      <c r="C166" s="5"/>
      <c r="D166" s="6" t="s">
        <v>43</v>
      </c>
      <c r="E166" s="20">
        <f>E167</f>
        <v>973000</v>
      </c>
      <c r="F166" s="20">
        <f>F167</f>
        <v>963991.74</v>
      </c>
      <c r="G166" s="24">
        <f t="shared" si="3"/>
        <v>0.9907417677286742</v>
      </c>
    </row>
    <row r="167" spans="1:7" ht="51">
      <c r="A167" s="9"/>
      <c r="B167" s="13">
        <v>75702</v>
      </c>
      <c r="C167" s="9"/>
      <c r="D167" s="14" t="s">
        <v>188</v>
      </c>
      <c r="E167" s="22">
        <f>E168</f>
        <v>973000</v>
      </c>
      <c r="F167" s="22">
        <f>F168</f>
        <v>963991.74</v>
      </c>
      <c r="G167" s="25">
        <f t="shared" si="3"/>
        <v>0.9907417677286742</v>
      </c>
    </row>
    <row r="168" spans="1:7" ht="51">
      <c r="A168" s="11"/>
      <c r="B168" s="11"/>
      <c r="C168" s="9" t="s">
        <v>190</v>
      </c>
      <c r="D168" s="10" t="s">
        <v>191</v>
      </c>
      <c r="E168" s="22">
        <v>973000</v>
      </c>
      <c r="F168" s="23">
        <v>963991.74</v>
      </c>
      <c r="G168" s="25">
        <f t="shared" si="3"/>
        <v>0.9907417677286742</v>
      </c>
    </row>
    <row r="169" spans="1:7" ht="17.25" customHeight="1">
      <c r="A169" s="5">
        <v>758</v>
      </c>
      <c r="B169" s="5"/>
      <c r="C169" s="5"/>
      <c r="D169" s="6" t="s">
        <v>6</v>
      </c>
      <c r="E169" s="20">
        <f>E170+E172</f>
        <v>160678</v>
      </c>
      <c r="F169" s="21">
        <f>F170+F172</f>
        <v>37151</v>
      </c>
      <c r="G169" s="24">
        <f t="shared" si="3"/>
        <v>0.23121398075654415</v>
      </c>
    </row>
    <row r="170" spans="1:7" ht="38.25">
      <c r="A170" s="9"/>
      <c r="B170" s="13">
        <v>75809</v>
      </c>
      <c r="C170" s="13"/>
      <c r="D170" s="14" t="s">
        <v>120</v>
      </c>
      <c r="E170" s="22">
        <f>E171</f>
        <v>50000</v>
      </c>
      <c r="F170" s="23">
        <f>F171</f>
        <v>37151</v>
      </c>
      <c r="G170" s="25">
        <f t="shared" si="3"/>
        <v>0.74302</v>
      </c>
    </row>
    <row r="171" spans="1:7" ht="51">
      <c r="A171" s="9"/>
      <c r="B171" s="5"/>
      <c r="C171" s="9">
        <v>2900</v>
      </c>
      <c r="D171" s="10" t="s">
        <v>44</v>
      </c>
      <c r="E171" s="22">
        <v>50000</v>
      </c>
      <c r="F171" s="23">
        <v>37151</v>
      </c>
      <c r="G171" s="25">
        <f t="shared" si="3"/>
        <v>0.74302</v>
      </c>
    </row>
    <row r="172" spans="1:7" ht="12.75" customHeight="1">
      <c r="A172" s="9"/>
      <c r="B172" s="13">
        <v>75818</v>
      </c>
      <c r="C172" s="13"/>
      <c r="D172" s="14" t="s">
        <v>121</v>
      </c>
      <c r="E172" s="22">
        <f>E173</f>
        <v>110678</v>
      </c>
      <c r="F172" s="22">
        <f>F173</f>
        <v>0</v>
      </c>
      <c r="G172" s="25">
        <f t="shared" si="3"/>
        <v>0</v>
      </c>
    </row>
    <row r="173" spans="1:7" ht="12.75">
      <c r="A173" s="11"/>
      <c r="B173" s="11"/>
      <c r="C173" s="9">
        <v>4810</v>
      </c>
      <c r="D173" s="10" t="s">
        <v>236</v>
      </c>
      <c r="E173" s="22">
        <v>110678</v>
      </c>
      <c r="F173" s="23">
        <v>0</v>
      </c>
      <c r="G173" s="25">
        <f t="shared" si="3"/>
        <v>0</v>
      </c>
    </row>
    <row r="174" spans="1:7" ht="15" customHeight="1">
      <c r="A174" s="5">
        <v>801</v>
      </c>
      <c r="B174" s="5"/>
      <c r="C174" s="9"/>
      <c r="D174" s="6" t="s">
        <v>7</v>
      </c>
      <c r="E174" s="20">
        <f>E175+E198+E206+E225+E246+E262+E280+E285</f>
        <v>14184137</v>
      </c>
      <c r="F174" s="20">
        <f>F175+F198+F206+F225+F246+F262+F280+F285</f>
        <v>14166670.589999998</v>
      </c>
      <c r="G174" s="24">
        <f t="shared" si="3"/>
        <v>0.9987685955091944</v>
      </c>
    </row>
    <row r="175" spans="1:7" s="8" customFormat="1" ht="12.75">
      <c r="A175" s="9"/>
      <c r="B175" s="13">
        <v>80101</v>
      </c>
      <c r="C175" s="13"/>
      <c r="D175" s="14" t="s">
        <v>157</v>
      </c>
      <c r="E175" s="22">
        <f>SUM(E176:E197)</f>
        <v>6295783</v>
      </c>
      <c r="F175" s="23">
        <f>SUM(F176:F197)</f>
        <v>6292559.279999999</v>
      </c>
      <c r="G175" s="25">
        <f t="shared" si="3"/>
        <v>0.9994879556681034</v>
      </c>
    </row>
    <row r="176" spans="1:7" ht="38.25">
      <c r="A176" s="9"/>
      <c r="B176" s="5"/>
      <c r="C176" s="9">
        <v>2540</v>
      </c>
      <c r="D176" s="10" t="s">
        <v>45</v>
      </c>
      <c r="E176" s="22">
        <v>393974</v>
      </c>
      <c r="F176" s="23">
        <v>392872</v>
      </c>
      <c r="G176" s="25">
        <f t="shared" si="3"/>
        <v>0.9972028611025093</v>
      </c>
    </row>
    <row r="177" spans="1:7" ht="25.5">
      <c r="A177" s="9"/>
      <c r="B177" s="5"/>
      <c r="C177" s="9">
        <v>3020</v>
      </c>
      <c r="D177" s="10" t="s">
        <v>35</v>
      </c>
      <c r="E177" s="22">
        <v>102800</v>
      </c>
      <c r="F177" s="23">
        <v>102731.31</v>
      </c>
      <c r="G177" s="25">
        <f t="shared" si="3"/>
        <v>0.9993318093385214</v>
      </c>
    </row>
    <row r="178" spans="1:7" ht="12.75">
      <c r="A178" s="9"/>
      <c r="B178" s="5"/>
      <c r="C178" s="9" t="s">
        <v>104</v>
      </c>
      <c r="D178" s="10" t="s">
        <v>105</v>
      </c>
      <c r="E178" s="22">
        <v>5000</v>
      </c>
      <c r="F178" s="23">
        <v>4528</v>
      </c>
      <c r="G178" s="25">
        <f t="shared" si="3"/>
        <v>0.9056</v>
      </c>
    </row>
    <row r="179" spans="1:7" ht="15" customHeight="1">
      <c r="A179" s="9"/>
      <c r="B179" s="5"/>
      <c r="C179" s="9">
        <v>4010</v>
      </c>
      <c r="D179" s="10" t="s">
        <v>33</v>
      </c>
      <c r="E179" s="22">
        <v>3932400</v>
      </c>
      <c r="F179" s="23">
        <v>3932321.73</v>
      </c>
      <c r="G179" s="25">
        <f t="shared" si="3"/>
        <v>0.9999800961245041</v>
      </c>
    </row>
    <row r="180" spans="1:7" ht="12" customHeight="1">
      <c r="A180" s="9"/>
      <c r="B180" s="5"/>
      <c r="C180" s="9">
        <v>4040</v>
      </c>
      <c r="D180" s="10" t="s">
        <v>24</v>
      </c>
      <c r="E180" s="22">
        <v>294160</v>
      </c>
      <c r="F180" s="23">
        <v>294147.92</v>
      </c>
      <c r="G180" s="25">
        <f t="shared" si="3"/>
        <v>0.9999589339135164</v>
      </c>
    </row>
    <row r="181" spans="1:7" ht="12.75">
      <c r="A181" s="9"/>
      <c r="B181" s="5"/>
      <c r="C181" s="9">
        <v>4110</v>
      </c>
      <c r="D181" s="10" t="s">
        <v>25</v>
      </c>
      <c r="E181" s="22">
        <v>636500</v>
      </c>
      <c r="F181" s="23">
        <v>636257.91</v>
      </c>
      <c r="G181" s="25">
        <f t="shared" si="3"/>
        <v>0.9996196543597801</v>
      </c>
    </row>
    <row r="182" spans="1:7" ht="12.75">
      <c r="A182" s="9"/>
      <c r="B182" s="5"/>
      <c r="C182" s="9">
        <v>4120</v>
      </c>
      <c r="D182" s="10" t="s">
        <v>26</v>
      </c>
      <c r="E182" s="22">
        <v>81326</v>
      </c>
      <c r="F182" s="23">
        <v>81281.88</v>
      </c>
      <c r="G182" s="25">
        <f t="shared" si="3"/>
        <v>0.9994574920689571</v>
      </c>
    </row>
    <row r="183" spans="1:7" ht="12.75">
      <c r="A183" s="9"/>
      <c r="B183" s="5"/>
      <c r="C183" s="9" t="s">
        <v>158</v>
      </c>
      <c r="D183" s="10" t="s">
        <v>36</v>
      </c>
      <c r="E183" s="22">
        <v>2000</v>
      </c>
      <c r="F183" s="23">
        <v>1779</v>
      </c>
      <c r="G183" s="25">
        <f t="shared" si="3"/>
        <v>0.8895</v>
      </c>
    </row>
    <row r="184" spans="1:7" ht="12.75">
      <c r="A184" s="9"/>
      <c r="B184" s="5"/>
      <c r="C184" s="9">
        <v>4210</v>
      </c>
      <c r="D184" s="10" t="s">
        <v>21</v>
      </c>
      <c r="E184" s="22">
        <v>96409</v>
      </c>
      <c r="F184" s="23">
        <v>96236.79</v>
      </c>
      <c r="G184" s="25">
        <f t="shared" si="3"/>
        <v>0.998213755977139</v>
      </c>
    </row>
    <row r="185" spans="1:7" ht="25.5">
      <c r="A185" s="9"/>
      <c r="B185" s="5"/>
      <c r="C185" s="9">
        <v>4240</v>
      </c>
      <c r="D185" s="10" t="s">
        <v>46</v>
      </c>
      <c r="E185" s="22">
        <v>9450</v>
      </c>
      <c r="F185" s="23">
        <v>9370.46</v>
      </c>
      <c r="G185" s="25">
        <f t="shared" si="3"/>
        <v>0.9915830687830687</v>
      </c>
    </row>
    <row r="186" spans="1:7" s="8" customFormat="1" ht="10.5" customHeight="1">
      <c r="A186" s="9"/>
      <c r="B186" s="5"/>
      <c r="C186" s="9">
        <v>4260</v>
      </c>
      <c r="D186" s="10" t="s">
        <v>14</v>
      </c>
      <c r="E186" s="22">
        <v>249140</v>
      </c>
      <c r="F186" s="23">
        <v>249068.48</v>
      </c>
      <c r="G186" s="25">
        <f t="shared" si="3"/>
        <v>0.9997129324877579</v>
      </c>
    </row>
    <row r="187" spans="1:7" ht="12.75">
      <c r="A187" s="9"/>
      <c r="B187" s="5"/>
      <c r="C187" s="9">
        <v>4270</v>
      </c>
      <c r="D187" s="10" t="s">
        <v>22</v>
      </c>
      <c r="E187" s="22">
        <v>2850</v>
      </c>
      <c r="F187" s="23">
        <v>2840.93</v>
      </c>
      <c r="G187" s="25">
        <f t="shared" si="3"/>
        <v>0.996817543859649</v>
      </c>
    </row>
    <row r="188" spans="1:7" ht="12.75">
      <c r="A188" s="9"/>
      <c r="B188" s="5"/>
      <c r="C188" s="9" t="s">
        <v>142</v>
      </c>
      <c r="D188" s="10" t="s">
        <v>143</v>
      </c>
      <c r="E188" s="22">
        <v>2110</v>
      </c>
      <c r="F188" s="23">
        <v>2110</v>
      </c>
      <c r="G188" s="25">
        <f t="shared" si="3"/>
        <v>1</v>
      </c>
    </row>
    <row r="189" spans="1:7" ht="12.75">
      <c r="A189" s="9"/>
      <c r="B189" s="5"/>
      <c r="C189" s="9">
        <v>4300</v>
      </c>
      <c r="D189" s="10" t="s">
        <v>15</v>
      </c>
      <c r="E189" s="22">
        <v>114514</v>
      </c>
      <c r="F189" s="23">
        <v>114200.64</v>
      </c>
      <c r="G189" s="25">
        <f t="shared" si="3"/>
        <v>0.9972635660268614</v>
      </c>
    </row>
    <row r="190" spans="1:7" s="8" customFormat="1" ht="12.75">
      <c r="A190" s="9"/>
      <c r="B190" s="5"/>
      <c r="C190" s="9" t="s">
        <v>37</v>
      </c>
      <c r="D190" s="10" t="s">
        <v>108</v>
      </c>
      <c r="E190" s="22">
        <v>5310</v>
      </c>
      <c r="F190" s="23">
        <v>5163.23</v>
      </c>
      <c r="G190" s="25">
        <f t="shared" si="3"/>
        <v>0.9723596986817324</v>
      </c>
    </row>
    <row r="191" spans="1:7" ht="51">
      <c r="A191" s="9"/>
      <c r="B191" s="5"/>
      <c r="C191" s="9" t="s">
        <v>144</v>
      </c>
      <c r="D191" s="10" t="s">
        <v>220</v>
      </c>
      <c r="E191" s="22">
        <v>13745</v>
      </c>
      <c r="F191" s="23">
        <v>13729.64</v>
      </c>
      <c r="G191" s="25">
        <f t="shared" si="3"/>
        <v>0.9988825027282647</v>
      </c>
    </row>
    <row r="192" spans="1:7" ht="12.75">
      <c r="A192" s="9"/>
      <c r="B192" s="5"/>
      <c r="C192" s="9">
        <v>4410</v>
      </c>
      <c r="D192" s="10" t="s">
        <v>38</v>
      </c>
      <c r="E192" s="22">
        <v>1645</v>
      </c>
      <c r="F192" s="23">
        <v>1638.77</v>
      </c>
      <c r="G192" s="25">
        <f t="shared" si="3"/>
        <v>0.9962127659574468</v>
      </c>
    </row>
    <row r="193" spans="1:7" ht="12.75">
      <c r="A193" s="9"/>
      <c r="B193" s="5"/>
      <c r="C193" s="9">
        <v>4430</v>
      </c>
      <c r="D193" s="10" t="s">
        <v>23</v>
      </c>
      <c r="E193" s="22">
        <v>10570</v>
      </c>
      <c r="F193" s="23">
        <v>10567</v>
      </c>
      <c r="G193" s="25">
        <f t="shared" si="3"/>
        <v>0.9997161778618733</v>
      </c>
    </row>
    <row r="194" spans="1:7" ht="25.5">
      <c r="A194" s="9"/>
      <c r="B194" s="5"/>
      <c r="C194" s="9">
        <v>4440</v>
      </c>
      <c r="D194" s="10" t="s">
        <v>28</v>
      </c>
      <c r="E194" s="22">
        <v>334970</v>
      </c>
      <c r="F194" s="23">
        <v>334812.99</v>
      </c>
      <c r="G194" s="25">
        <f t="shared" si="3"/>
        <v>0.9995312714571454</v>
      </c>
    </row>
    <row r="195" spans="1:7" ht="25.5">
      <c r="A195" s="9"/>
      <c r="B195" s="5"/>
      <c r="C195" s="9" t="s">
        <v>252</v>
      </c>
      <c r="D195" s="10" t="s">
        <v>253</v>
      </c>
      <c r="E195" s="22">
        <v>2010</v>
      </c>
      <c r="F195" s="23">
        <v>2005.6</v>
      </c>
      <c r="G195" s="25">
        <f t="shared" si="3"/>
        <v>0.9978109452736318</v>
      </c>
    </row>
    <row r="196" spans="1:7" ht="25.5">
      <c r="A196" s="9"/>
      <c r="B196" s="5"/>
      <c r="C196" s="9" t="s">
        <v>145</v>
      </c>
      <c r="D196" s="10" t="s">
        <v>150</v>
      </c>
      <c r="E196" s="22">
        <v>200</v>
      </c>
      <c r="F196" s="23">
        <v>195</v>
      </c>
      <c r="G196" s="25">
        <f t="shared" si="3"/>
        <v>0.975</v>
      </c>
    </row>
    <row r="197" spans="1:7" ht="25.5">
      <c r="A197" s="9"/>
      <c r="B197" s="5"/>
      <c r="C197" s="9" t="s">
        <v>68</v>
      </c>
      <c r="D197" s="10" t="s">
        <v>16</v>
      </c>
      <c r="E197" s="22">
        <v>4700</v>
      </c>
      <c r="F197" s="23">
        <v>4700</v>
      </c>
      <c r="G197" s="25">
        <f t="shared" si="3"/>
        <v>1</v>
      </c>
    </row>
    <row r="198" spans="1:7" ht="28.5" customHeight="1">
      <c r="A198" s="9"/>
      <c r="B198" s="13" t="s">
        <v>79</v>
      </c>
      <c r="C198" s="9"/>
      <c r="D198" s="10" t="s">
        <v>159</v>
      </c>
      <c r="E198" s="22">
        <f>E199+E200+E201+E202+E203+E204+E205</f>
        <v>359990</v>
      </c>
      <c r="F198" s="23">
        <f>F199+F200+F201+F202+F203+F204+F205</f>
        <v>359004.42</v>
      </c>
      <c r="G198" s="25">
        <f t="shared" si="3"/>
        <v>0.9972622017278258</v>
      </c>
    </row>
    <row r="199" spans="1:7" ht="38.25">
      <c r="A199" s="9"/>
      <c r="B199" s="13"/>
      <c r="C199" s="9" t="s">
        <v>82</v>
      </c>
      <c r="D199" s="10" t="s">
        <v>45</v>
      </c>
      <c r="E199" s="22">
        <v>128060</v>
      </c>
      <c r="F199" s="23">
        <v>127504.75</v>
      </c>
      <c r="G199" s="25">
        <f t="shared" si="3"/>
        <v>0.9956641418085272</v>
      </c>
    </row>
    <row r="200" spans="1:7" ht="25.5">
      <c r="A200" s="9"/>
      <c r="B200" s="13"/>
      <c r="C200" s="9">
        <v>3020</v>
      </c>
      <c r="D200" s="10" t="s">
        <v>35</v>
      </c>
      <c r="E200" s="22">
        <v>5500</v>
      </c>
      <c r="F200" s="23">
        <v>5283.88</v>
      </c>
      <c r="G200" s="25">
        <f t="shared" si="3"/>
        <v>0.9607054545454545</v>
      </c>
    </row>
    <row r="201" spans="1:7" ht="12.75">
      <c r="A201" s="9"/>
      <c r="B201" s="5"/>
      <c r="C201" s="9">
        <v>4010</v>
      </c>
      <c r="D201" s="10" t="s">
        <v>33</v>
      </c>
      <c r="E201" s="22">
        <v>176650</v>
      </c>
      <c r="F201" s="23">
        <v>176625.09</v>
      </c>
      <c r="G201" s="25">
        <f t="shared" si="3"/>
        <v>0.9998589866968581</v>
      </c>
    </row>
    <row r="202" spans="1:7" ht="12.75">
      <c r="A202" s="9"/>
      <c r="B202" s="5"/>
      <c r="C202" s="9">
        <v>4040</v>
      </c>
      <c r="D202" s="10" t="s">
        <v>24</v>
      </c>
      <c r="E202" s="22">
        <v>9300</v>
      </c>
      <c r="F202" s="23">
        <v>9295.17</v>
      </c>
      <c r="G202" s="25">
        <f t="shared" si="3"/>
        <v>0.9994806451612903</v>
      </c>
    </row>
    <row r="203" spans="1:7" ht="12.75">
      <c r="A203" s="9"/>
      <c r="B203" s="5"/>
      <c r="C203" s="9">
        <v>4110</v>
      </c>
      <c r="D203" s="10" t="s">
        <v>25</v>
      </c>
      <c r="E203" s="22">
        <v>25750</v>
      </c>
      <c r="F203" s="23">
        <v>25748.62</v>
      </c>
      <c r="G203" s="25">
        <f t="shared" si="3"/>
        <v>0.9999464077669903</v>
      </c>
    </row>
    <row r="204" spans="1:7" ht="12.75">
      <c r="A204" s="9"/>
      <c r="B204" s="5"/>
      <c r="C204" s="9">
        <v>4120</v>
      </c>
      <c r="D204" s="10" t="s">
        <v>26</v>
      </c>
      <c r="E204" s="22">
        <v>3810</v>
      </c>
      <c r="F204" s="23">
        <v>3804.84</v>
      </c>
      <c r="G204" s="25">
        <f t="shared" si="3"/>
        <v>0.9986456692913386</v>
      </c>
    </row>
    <row r="205" spans="1:7" ht="25.5">
      <c r="A205" s="9"/>
      <c r="B205" s="5"/>
      <c r="C205" s="9">
        <v>4440</v>
      </c>
      <c r="D205" s="10" t="s">
        <v>28</v>
      </c>
      <c r="E205" s="22">
        <v>10920</v>
      </c>
      <c r="F205" s="23">
        <v>10742.07</v>
      </c>
      <c r="G205" s="25">
        <f t="shared" si="3"/>
        <v>0.9837060439560439</v>
      </c>
    </row>
    <row r="206" spans="1:7" ht="16.5" customHeight="1">
      <c r="A206" s="9"/>
      <c r="B206" s="13" t="s">
        <v>80</v>
      </c>
      <c r="C206" s="9"/>
      <c r="D206" s="10" t="s">
        <v>81</v>
      </c>
      <c r="E206" s="22">
        <f>E207+E208+E209+E210+E211+E212+E213+E214+E215+E216+E217+E218+E219+E220+E221+E222+E223+E224</f>
        <v>2057861</v>
      </c>
      <c r="F206" s="22">
        <f>F207+F208+F209+F210+F211+F212+F213+F214+F215+F216+F217+F218+F219+F220+F221+F222+F223+F224</f>
        <v>2056904.72</v>
      </c>
      <c r="G206" s="25">
        <f t="shared" si="3"/>
        <v>0.9995353038907876</v>
      </c>
    </row>
    <row r="207" spans="1:7" ht="38.25">
      <c r="A207" s="9"/>
      <c r="B207" s="13"/>
      <c r="C207" s="9" t="s">
        <v>82</v>
      </c>
      <c r="D207" s="10" t="s">
        <v>45</v>
      </c>
      <c r="E207" s="22">
        <v>594200</v>
      </c>
      <c r="F207" s="23">
        <v>594200</v>
      </c>
      <c r="G207" s="25">
        <f t="shared" si="3"/>
        <v>1</v>
      </c>
    </row>
    <row r="208" spans="1:7" ht="25.5">
      <c r="A208" s="9"/>
      <c r="B208" s="5"/>
      <c r="C208" s="9">
        <v>3020</v>
      </c>
      <c r="D208" s="10" t="s">
        <v>193</v>
      </c>
      <c r="E208" s="22">
        <v>2420</v>
      </c>
      <c r="F208" s="23">
        <v>2412</v>
      </c>
      <c r="G208" s="25">
        <f t="shared" si="3"/>
        <v>0.996694214876033</v>
      </c>
    </row>
    <row r="209" spans="1:8" ht="12.75">
      <c r="A209" s="9"/>
      <c r="B209" s="5"/>
      <c r="C209" s="9">
        <v>4010</v>
      </c>
      <c r="D209" s="10" t="s">
        <v>33</v>
      </c>
      <c r="E209" s="22">
        <v>970130</v>
      </c>
      <c r="F209" s="23">
        <v>970071.34</v>
      </c>
      <c r="G209" s="25">
        <f t="shared" si="3"/>
        <v>0.999939533876903</v>
      </c>
      <c r="H209" s="18"/>
    </row>
    <row r="210" spans="1:7" ht="13.5" customHeight="1">
      <c r="A210" s="9"/>
      <c r="B210" s="5"/>
      <c r="C210" s="9">
        <v>4040</v>
      </c>
      <c r="D210" s="10" t="s">
        <v>24</v>
      </c>
      <c r="E210" s="22">
        <v>72600</v>
      </c>
      <c r="F210" s="23">
        <v>72515.97</v>
      </c>
      <c r="G210" s="25">
        <f t="shared" si="3"/>
        <v>0.9988425619834711</v>
      </c>
    </row>
    <row r="211" spans="1:7" ht="12.75" customHeight="1">
      <c r="A211" s="9"/>
      <c r="B211" s="5"/>
      <c r="C211" s="9">
        <v>4110</v>
      </c>
      <c r="D211" s="10" t="s">
        <v>25</v>
      </c>
      <c r="E211" s="22">
        <v>152660</v>
      </c>
      <c r="F211" s="23">
        <v>152601.26</v>
      </c>
      <c r="G211" s="25">
        <f aca="true" t="shared" si="4" ref="G211:G265">F211/E211</f>
        <v>0.9996152233721998</v>
      </c>
    </row>
    <row r="212" spans="1:7" ht="12.75" customHeight="1">
      <c r="A212" s="9"/>
      <c r="B212" s="5"/>
      <c r="C212" s="9">
        <v>4120</v>
      </c>
      <c r="D212" s="10" t="s">
        <v>26</v>
      </c>
      <c r="E212" s="22">
        <v>22100</v>
      </c>
      <c r="F212" s="23">
        <v>22099.37</v>
      </c>
      <c r="G212" s="25">
        <f t="shared" si="4"/>
        <v>0.9999714932126696</v>
      </c>
    </row>
    <row r="213" spans="1:7" ht="12.75">
      <c r="A213" s="9"/>
      <c r="B213" s="5"/>
      <c r="C213" s="9" t="s">
        <v>30</v>
      </c>
      <c r="D213" s="10" t="s">
        <v>31</v>
      </c>
      <c r="E213" s="22">
        <v>3000</v>
      </c>
      <c r="F213" s="23">
        <v>3000</v>
      </c>
      <c r="G213" s="25">
        <f t="shared" si="4"/>
        <v>1</v>
      </c>
    </row>
    <row r="214" spans="1:7" ht="12.75">
      <c r="A214" s="9"/>
      <c r="B214" s="5"/>
      <c r="C214" s="9">
        <v>4210</v>
      </c>
      <c r="D214" s="10" t="s">
        <v>21</v>
      </c>
      <c r="E214" s="22">
        <v>14450</v>
      </c>
      <c r="F214" s="23">
        <v>14097.73</v>
      </c>
      <c r="G214" s="25">
        <f t="shared" si="4"/>
        <v>0.9756214532871972</v>
      </c>
    </row>
    <row r="215" spans="1:7" ht="25.5">
      <c r="A215" s="9"/>
      <c r="B215" s="5"/>
      <c r="C215" s="9">
        <v>4240</v>
      </c>
      <c r="D215" s="10" t="s">
        <v>46</v>
      </c>
      <c r="E215" s="22">
        <v>1400</v>
      </c>
      <c r="F215" s="23">
        <v>1380.28</v>
      </c>
      <c r="G215" s="25">
        <f t="shared" si="4"/>
        <v>0.9859142857142857</v>
      </c>
    </row>
    <row r="216" spans="1:7" ht="12.75">
      <c r="A216" s="9"/>
      <c r="B216" s="5"/>
      <c r="C216" s="9">
        <v>4260</v>
      </c>
      <c r="D216" s="10" t="s">
        <v>14</v>
      </c>
      <c r="E216" s="22">
        <v>112200</v>
      </c>
      <c r="F216" s="23">
        <v>112132.5</v>
      </c>
      <c r="G216" s="25">
        <f t="shared" si="4"/>
        <v>0.9993983957219251</v>
      </c>
    </row>
    <row r="217" spans="1:7" ht="12.75">
      <c r="A217" s="9"/>
      <c r="B217" s="5"/>
      <c r="C217" s="9">
        <v>4270</v>
      </c>
      <c r="D217" s="10" t="s">
        <v>22</v>
      </c>
      <c r="E217" s="22">
        <v>1500</v>
      </c>
      <c r="F217" s="23">
        <v>1499.69</v>
      </c>
      <c r="G217" s="25">
        <f t="shared" si="4"/>
        <v>0.9997933333333334</v>
      </c>
    </row>
    <row r="218" spans="1:7" ht="12.75">
      <c r="A218" s="9"/>
      <c r="B218" s="5"/>
      <c r="C218" s="9" t="s">
        <v>142</v>
      </c>
      <c r="D218" s="10" t="s">
        <v>143</v>
      </c>
      <c r="E218" s="22">
        <v>820</v>
      </c>
      <c r="F218" s="23">
        <v>820</v>
      </c>
      <c r="G218" s="25">
        <f t="shared" si="4"/>
        <v>1</v>
      </c>
    </row>
    <row r="219" spans="1:7" ht="12.75">
      <c r="A219" s="9"/>
      <c r="B219" s="5"/>
      <c r="C219" s="9">
        <v>4300</v>
      </c>
      <c r="D219" s="10" t="s">
        <v>15</v>
      </c>
      <c r="E219" s="22">
        <v>12770</v>
      </c>
      <c r="F219" s="23">
        <v>12519.68</v>
      </c>
      <c r="G219" s="25">
        <f t="shared" si="4"/>
        <v>0.9803978073610023</v>
      </c>
    </row>
    <row r="220" spans="1:7" ht="38.25">
      <c r="A220" s="9"/>
      <c r="B220" s="5"/>
      <c r="C220" s="9" t="s">
        <v>52</v>
      </c>
      <c r="D220" s="10" t="s">
        <v>109</v>
      </c>
      <c r="E220" s="22">
        <v>13431</v>
      </c>
      <c r="F220" s="23">
        <v>13430.85</v>
      </c>
      <c r="G220" s="25">
        <f t="shared" si="4"/>
        <v>0.9999888318070137</v>
      </c>
    </row>
    <row r="221" spans="1:7" ht="12.75">
      <c r="A221" s="9"/>
      <c r="B221" s="5"/>
      <c r="C221" s="9" t="s">
        <v>37</v>
      </c>
      <c r="D221" s="10" t="s">
        <v>108</v>
      </c>
      <c r="E221" s="22">
        <v>1450</v>
      </c>
      <c r="F221" s="23">
        <v>1441.93</v>
      </c>
      <c r="G221" s="25">
        <f t="shared" si="4"/>
        <v>0.9944344827586208</v>
      </c>
    </row>
    <row r="222" spans="1:7" ht="51">
      <c r="A222" s="9"/>
      <c r="B222" s="5"/>
      <c r="C222" s="9" t="s">
        <v>144</v>
      </c>
      <c r="D222" s="10" t="s">
        <v>220</v>
      </c>
      <c r="E222" s="22">
        <v>3850</v>
      </c>
      <c r="F222" s="23">
        <v>3807.05</v>
      </c>
      <c r="G222" s="25">
        <f t="shared" si="4"/>
        <v>0.9888441558441559</v>
      </c>
    </row>
    <row r="223" spans="1:7" ht="12.75">
      <c r="A223" s="9"/>
      <c r="B223" s="5"/>
      <c r="C223" s="9">
        <v>4430</v>
      </c>
      <c r="D223" s="10" t="s">
        <v>23</v>
      </c>
      <c r="E223" s="22">
        <v>1430</v>
      </c>
      <c r="F223" s="23">
        <v>1426</v>
      </c>
      <c r="G223" s="25">
        <f t="shared" si="4"/>
        <v>0.9972027972027973</v>
      </c>
    </row>
    <row r="224" spans="1:7" ht="25.5">
      <c r="A224" s="9"/>
      <c r="B224" s="5"/>
      <c r="C224" s="9">
        <v>4440</v>
      </c>
      <c r="D224" s="10" t="s">
        <v>28</v>
      </c>
      <c r="E224" s="22">
        <v>77450</v>
      </c>
      <c r="F224" s="23">
        <v>77449.07</v>
      </c>
      <c r="G224" s="25">
        <f t="shared" si="4"/>
        <v>0.9999879922530666</v>
      </c>
    </row>
    <row r="225" spans="1:7" ht="20.25" customHeight="1">
      <c r="A225" s="9"/>
      <c r="B225" s="13">
        <v>80110</v>
      </c>
      <c r="C225" s="13"/>
      <c r="D225" s="14" t="s">
        <v>122</v>
      </c>
      <c r="E225" s="22">
        <f>E226+E227+E228+E229+E230+E231+E232+E233+E234+E235+E236+E237+E238+E239+E240+E241+E242+E243+E244+E245</f>
        <v>4053561</v>
      </c>
      <c r="F225" s="22">
        <f>F226+F227+F228+F229+F230+F231+F232+F233+F234+F235+F236+F237+F238+F239+F240+F241+F242+F243+F244+F245</f>
        <v>4052503.1099999994</v>
      </c>
      <c r="G225" s="25">
        <f t="shared" si="4"/>
        <v>0.9997390220598628</v>
      </c>
    </row>
    <row r="226" spans="1:7" ht="32.25" customHeight="1">
      <c r="A226" s="9"/>
      <c r="B226" s="5"/>
      <c r="C226" s="9" t="s">
        <v>82</v>
      </c>
      <c r="D226" s="10" t="s">
        <v>83</v>
      </c>
      <c r="E226" s="22">
        <v>918040</v>
      </c>
      <c r="F226" s="23">
        <v>918038</v>
      </c>
      <c r="G226" s="25">
        <f t="shared" si="4"/>
        <v>0.9999978214456886</v>
      </c>
    </row>
    <row r="227" spans="1:7" ht="25.5">
      <c r="A227" s="9"/>
      <c r="B227" s="5"/>
      <c r="C227" s="9">
        <v>3020</v>
      </c>
      <c r="D227" s="10" t="s">
        <v>35</v>
      </c>
      <c r="E227" s="22">
        <v>5260</v>
      </c>
      <c r="F227" s="23">
        <v>5214.48</v>
      </c>
      <c r="G227" s="25">
        <f t="shared" si="4"/>
        <v>0.9913460076045627</v>
      </c>
    </row>
    <row r="228" spans="1:7" ht="12.75">
      <c r="A228" s="9"/>
      <c r="B228" s="5"/>
      <c r="C228" s="9" t="s">
        <v>104</v>
      </c>
      <c r="D228" s="10" t="s">
        <v>105</v>
      </c>
      <c r="E228" s="22">
        <v>3200</v>
      </c>
      <c r="F228" s="23">
        <v>3200</v>
      </c>
      <c r="G228" s="25">
        <f t="shared" si="4"/>
        <v>1</v>
      </c>
    </row>
    <row r="229" spans="1:7" ht="12.75" customHeight="1">
      <c r="A229" s="9"/>
      <c r="B229" s="5"/>
      <c r="C229" s="9">
        <v>4010</v>
      </c>
      <c r="D229" s="10" t="s">
        <v>33</v>
      </c>
      <c r="E229" s="22">
        <v>2053500</v>
      </c>
      <c r="F229" s="23">
        <v>2053445.67</v>
      </c>
      <c r="G229" s="25">
        <f t="shared" si="4"/>
        <v>0.9999735427319211</v>
      </c>
    </row>
    <row r="230" spans="1:7" ht="12" customHeight="1">
      <c r="A230" s="9"/>
      <c r="B230" s="5"/>
      <c r="C230" s="9">
        <v>4040</v>
      </c>
      <c r="D230" s="10" t="s">
        <v>24</v>
      </c>
      <c r="E230" s="22">
        <v>148000</v>
      </c>
      <c r="F230" s="23">
        <v>147962.28</v>
      </c>
      <c r="G230" s="25">
        <f t="shared" si="4"/>
        <v>0.9997451351351351</v>
      </c>
    </row>
    <row r="231" spans="1:7" ht="12.75">
      <c r="A231" s="9"/>
      <c r="B231" s="5"/>
      <c r="C231" s="9">
        <v>4110</v>
      </c>
      <c r="D231" s="10" t="s">
        <v>25</v>
      </c>
      <c r="E231" s="22">
        <v>322100</v>
      </c>
      <c r="F231" s="23">
        <v>322064.44</v>
      </c>
      <c r="G231" s="25">
        <f t="shared" si="4"/>
        <v>0.9998895995032598</v>
      </c>
    </row>
    <row r="232" spans="1:7" ht="12.75">
      <c r="A232" s="9"/>
      <c r="B232" s="5"/>
      <c r="C232" s="9">
        <v>4120</v>
      </c>
      <c r="D232" s="10" t="s">
        <v>26</v>
      </c>
      <c r="E232" s="22">
        <v>38700</v>
      </c>
      <c r="F232" s="23">
        <v>38699.06</v>
      </c>
      <c r="G232" s="25">
        <f t="shared" si="4"/>
        <v>0.9999757105943152</v>
      </c>
    </row>
    <row r="233" spans="1:7" ht="12.75">
      <c r="A233" s="9"/>
      <c r="B233" s="5"/>
      <c r="C233" s="9" t="s">
        <v>30</v>
      </c>
      <c r="D233" s="10" t="s">
        <v>31</v>
      </c>
      <c r="E233" s="22">
        <v>265</v>
      </c>
      <c r="F233" s="23">
        <v>265</v>
      </c>
      <c r="G233" s="25">
        <f t="shared" si="4"/>
        <v>1</v>
      </c>
    </row>
    <row r="234" spans="1:7" ht="12.75">
      <c r="A234" s="9"/>
      <c r="B234" s="5"/>
      <c r="C234" s="9">
        <v>4210</v>
      </c>
      <c r="D234" s="10" t="s">
        <v>21</v>
      </c>
      <c r="E234" s="22">
        <v>13800</v>
      </c>
      <c r="F234" s="23">
        <v>13399.67</v>
      </c>
      <c r="G234" s="25">
        <f t="shared" si="4"/>
        <v>0.9709905797101449</v>
      </c>
    </row>
    <row r="235" spans="1:7" ht="25.5">
      <c r="A235" s="9"/>
      <c r="B235" s="5"/>
      <c r="C235" s="9">
        <v>4240</v>
      </c>
      <c r="D235" s="10" t="s">
        <v>46</v>
      </c>
      <c r="E235" s="22">
        <v>820</v>
      </c>
      <c r="F235" s="23">
        <v>818.73</v>
      </c>
      <c r="G235" s="25">
        <f t="shared" si="4"/>
        <v>0.9984512195121952</v>
      </c>
    </row>
    <row r="236" spans="1:7" ht="12.75">
      <c r="A236" s="9"/>
      <c r="B236" s="5"/>
      <c r="C236" s="9">
        <v>4260</v>
      </c>
      <c r="D236" s="10" t="s">
        <v>14</v>
      </c>
      <c r="E236" s="22">
        <v>306412</v>
      </c>
      <c r="F236" s="23">
        <v>306355.84</v>
      </c>
      <c r="G236" s="25">
        <f t="shared" si="4"/>
        <v>0.9998167173609389</v>
      </c>
    </row>
    <row r="237" spans="1:7" ht="12.75">
      <c r="A237" s="9"/>
      <c r="B237" s="5"/>
      <c r="C237" s="9">
        <v>4270</v>
      </c>
      <c r="D237" s="10" t="s">
        <v>22</v>
      </c>
      <c r="E237" s="22">
        <v>5120</v>
      </c>
      <c r="F237" s="23">
        <v>5120</v>
      </c>
      <c r="G237" s="25">
        <f t="shared" si="4"/>
        <v>1</v>
      </c>
    </row>
    <row r="238" spans="1:7" ht="12.75">
      <c r="A238" s="9"/>
      <c r="B238" s="5"/>
      <c r="C238" s="9" t="s">
        <v>142</v>
      </c>
      <c r="D238" s="10" t="s">
        <v>143</v>
      </c>
      <c r="E238" s="22">
        <v>1770</v>
      </c>
      <c r="F238" s="23">
        <v>1770</v>
      </c>
      <c r="G238" s="25">
        <f t="shared" si="4"/>
        <v>1</v>
      </c>
    </row>
    <row r="239" spans="1:7" ht="12.75">
      <c r="A239" s="9"/>
      <c r="B239" s="5"/>
      <c r="C239" s="9">
        <v>4300</v>
      </c>
      <c r="D239" s="10" t="s">
        <v>15</v>
      </c>
      <c r="E239" s="22">
        <v>74654</v>
      </c>
      <c r="F239" s="23">
        <v>74258.33</v>
      </c>
      <c r="G239" s="25">
        <f t="shared" si="4"/>
        <v>0.9946999490985078</v>
      </c>
    </row>
    <row r="240" spans="1:7" ht="12.75">
      <c r="A240" s="9"/>
      <c r="B240" s="5"/>
      <c r="C240" s="9" t="s">
        <v>37</v>
      </c>
      <c r="D240" s="10" t="s">
        <v>108</v>
      </c>
      <c r="E240" s="22">
        <v>2860</v>
      </c>
      <c r="F240" s="23">
        <v>2851.05</v>
      </c>
      <c r="G240" s="25">
        <f t="shared" si="4"/>
        <v>0.9968706293706294</v>
      </c>
    </row>
    <row r="241" spans="1:7" ht="51">
      <c r="A241" s="9"/>
      <c r="B241" s="5"/>
      <c r="C241" s="9" t="s">
        <v>144</v>
      </c>
      <c r="D241" s="10" t="s">
        <v>220</v>
      </c>
      <c r="E241" s="22">
        <v>3530</v>
      </c>
      <c r="F241" s="23">
        <v>3525.27</v>
      </c>
      <c r="G241" s="25">
        <f t="shared" si="4"/>
        <v>0.9986600566572238</v>
      </c>
    </row>
    <row r="242" spans="1:7" ht="12.75">
      <c r="A242" s="9"/>
      <c r="B242" s="5"/>
      <c r="C242" s="9">
        <v>4410</v>
      </c>
      <c r="D242" s="10" t="s">
        <v>38</v>
      </c>
      <c r="E242" s="22">
        <v>2500</v>
      </c>
      <c r="F242" s="23">
        <v>2492.58</v>
      </c>
      <c r="G242" s="25">
        <f t="shared" si="4"/>
        <v>0.9970319999999999</v>
      </c>
    </row>
    <row r="243" spans="1:7" ht="12.75">
      <c r="A243" s="9"/>
      <c r="B243" s="5"/>
      <c r="C243" s="9">
        <v>4430</v>
      </c>
      <c r="D243" s="10" t="s">
        <v>23</v>
      </c>
      <c r="E243" s="22">
        <v>3100</v>
      </c>
      <c r="F243" s="23">
        <v>3100</v>
      </c>
      <c r="G243" s="25">
        <f t="shared" si="4"/>
        <v>1</v>
      </c>
    </row>
    <row r="244" spans="1:7" ht="25.5">
      <c r="A244" s="9"/>
      <c r="B244" s="5"/>
      <c r="C244" s="9">
        <v>4440</v>
      </c>
      <c r="D244" s="10" t="s">
        <v>28</v>
      </c>
      <c r="E244" s="22">
        <v>129930</v>
      </c>
      <c r="F244" s="23">
        <v>129922.71</v>
      </c>
      <c r="G244" s="25">
        <f t="shared" si="4"/>
        <v>0.9999438928653891</v>
      </c>
    </row>
    <row r="245" spans="1:7" ht="12.75">
      <c r="A245" s="9"/>
      <c r="B245" s="5"/>
      <c r="C245" s="9" t="s">
        <v>165</v>
      </c>
      <c r="D245" s="10" t="s">
        <v>166</v>
      </c>
      <c r="E245" s="22">
        <v>20000</v>
      </c>
      <c r="F245" s="23">
        <v>20000</v>
      </c>
      <c r="G245" s="25">
        <f t="shared" si="4"/>
        <v>1</v>
      </c>
    </row>
    <row r="246" spans="1:7" ht="12.75">
      <c r="A246" s="9"/>
      <c r="B246" s="13">
        <v>80113</v>
      </c>
      <c r="C246" s="13"/>
      <c r="D246" s="14" t="s">
        <v>123</v>
      </c>
      <c r="E246" s="22">
        <f>E247+E248+E249+E250+E251+E252+E253+E254+E255+E256+E257+E258+E259+E260+E261</f>
        <v>751569</v>
      </c>
      <c r="F246" s="22">
        <f>F247+F248+F249+F250+F251+F252+F253+F254+F255+F256+F257+F258+F259+F260+F261</f>
        <v>750212.2799999999</v>
      </c>
      <c r="G246" s="25">
        <f t="shared" si="4"/>
        <v>0.998194816443999</v>
      </c>
    </row>
    <row r="247" spans="1:7" ht="25.5">
      <c r="A247" s="9"/>
      <c r="B247" s="13"/>
      <c r="C247" s="13" t="s">
        <v>86</v>
      </c>
      <c r="D247" s="10" t="s">
        <v>35</v>
      </c>
      <c r="E247" s="22">
        <v>280</v>
      </c>
      <c r="F247" s="23">
        <v>280</v>
      </c>
      <c r="G247" s="25">
        <f t="shared" si="4"/>
        <v>1</v>
      </c>
    </row>
    <row r="248" spans="1:7" ht="12.75">
      <c r="A248" s="9"/>
      <c r="B248" s="5"/>
      <c r="C248" s="9" t="s">
        <v>48</v>
      </c>
      <c r="D248" s="10" t="s">
        <v>33</v>
      </c>
      <c r="E248" s="22">
        <v>146296</v>
      </c>
      <c r="F248" s="23">
        <v>146285.56</v>
      </c>
      <c r="G248" s="25">
        <f t="shared" si="4"/>
        <v>0.9999286378301525</v>
      </c>
    </row>
    <row r="249" spans="1:7" ht="12.75">
      <c r="A249" s="9"/>
      <c r="B249" s="5"/>
      <c r="C249" s="9" t="s">
        <v>54</v>
      </c>
      <c r="D249" s="10" t="s">
        <v>24</v>
      </c>
      <c r="E249" s="22">
        <v>10100</v>
      </c>
      <c r="F249" s="23">
        <v>10010.48</v>
      </c>
      <c r="G249" s="25">
        <f t="shared" si="4"/>
        <v>0.9911366336633662</v>
      </c>
    </row>
    <row r="250" spans="1:7" ht="12.75">
      <c r="A250" s="9"/>
      <c r="B250" s="5"/>
      <c r="C250" s="9">
        <v>4110</v>
      </c>
      <c r="D250" s="10" t="s">
        <v>25</v>
      </c>
      <c r="E250" s="22">
        <v>21100</v>
      </c>
      <c r="F250" s="23">
        <v>21092.39</v>
      </c>
      <c r="G250" s="25">
        <f t="shared" si="4"/>
        <v>0.9996393364928909</v>
      </c>
    </row>
    <row r="251" spans="1:7" ht="12" customHeight="1">
      <c r="A251" s="9"/>
      <c r="B251" s="5"/>
      <c r="C251" s="9">
        <v>4120</v>
      </c>
      <c r="D251" s="10" t="s">
        <v>26</v>
      </c>
      <c r="E251" s="22">
        <v>3100</v>
      </c>
      <c r="F251" s="23">
        <v>2917.46</v>
      </c>
      <c r="G251" s="25">
        <f t="shared" si="4"/>
        <v>0.941116129032258</v>
      </c>
    </row>
    <row r="252" spans="1:7" ht="12.75">
      <c r="A252" s="9"/>
      <c r="B252" s="5"/>
      <c r="C252" s="9" t="s">
        <v>30</v>
      </c>
      <c r="D252" s="10" t="s">
        <v>31</v>
      </c>
      <c r="E252" s="22">
        <v>10610</v>
      </c>
      <c r="F252" s="23">
        <v>10608</v>
      </c>
      <c r="G252" s="25">
        <f t="shared" si="4"/>
        <v>0.9998114985862394</v>
      </c>
    </row>
    <row r="253" spans="1:7" ht="12.75">
      <c r="A253" s="9"/>
      <c r="B253" s="5"/>
      <c r="C253" s="9">
        <v>4210</v>
      </c>
      <c r="D253" s="10" t="s">
        <v>21</v>
      </c>
      <c r="E253" s="22">
        <v>41100</v>
      </c>
      <c r="F253" s="23">
        <v>40926.3</v>
      </c>
      <c r="G253" s="25">
        <f t="shared" si="4"/>
        <v>0.9957737226277373</v>
      </c>
    </row>
    <row r="254" spans="1:7" ht="12.75">
      <c r="A254" s="9"/>
      <c r="B254" s="5"/>
      <c r="C254" s="9" t="s">
        <v>63</v>
      </c>
      <c r="D254" s="10" t="s">
        <v>14</v>
      </c>
      <c r="E254" s="22">
        <v>1025</v>
      </c>
      <c r="F254" s="23">
        <v>886.93</v>
      </c>
      <c r="G254" s="25">
        <f t="shared" si="4"/>
        <v>0.8652975609756097</v>
      </c>
    </row>
    <row r="255" spans="1:7" ht="12.75">
      <c r="A255" s="9"/>
      <c r="B255" s="5"/>
      <c r="C255" s="9" t="s">
        <v>67</v>
      </c>
      <c r="D255" s="10" t="s">
        <v>22</v>
      </c>
      <c r="E255" s="22">
        <v>4220</v>
      </c>
      <c r="F255" s="23">
        <v>4220</v>
      </c>
      <c r="G255" s="25">
        <f t="shared" si="4"/>
        <v>1</v>
      </c>
    </row>
    <row r="256" spans="1:7" ht="12.75">
      <c r="A256" s="9"/>
      <c r="B256" s="5"/>
      <c r="C256" s="9" t="s">
        <v>142</v>
      </c>
      <c r="D256" s="10" t="s">
        <v>143</v>
      </c>
      <c r="E256" s="22">
        <v>320</v>
      </c>
      <c r="F256" s="23">
        <v>320</v>
      </c>
      <c r="G256" s="25">
        <f t="shared" si="4"/>
        <v>1</v>
      </c>
    </row>
    <row r="257" spans="1:7" ht="12.75">
      <c r="A257" s="9"/>
      <c r="B257" s="5"/>
      <c r="C257" s="9">
        <v>4300</v>
      </c>
      <c r="D257" s="10" t="s">
        <v>15</v>
      </c>
      <c r="E257" s="22">
        <v>501000</v>
      </c>
      <c r="F257" s="23">
        <v>500256.26</v>
      </c>
      <c r="G257" s="25">
        <f t="shared" si="4"/>
        <v>0.9985154890219561</v>
      </c>
    </row>
    <row r="258" spans="1:7" ht="12.75">
      <c r="A258" s="9"/>
      <c r="B258" s="5"/>
      <c r="C258" s="9" t="s">
        <v>49</v>
      </c>
      <c r="D258" s="10" t="s">
        <v>23</v>
      </c>
      <c r="E258" s="22">
        <v>2450</v>
      </c>
      <c r="F258" s="23">
        <v>2442</v>
      </c>
      <c r="G258" s="25">
        <f t="shared" si="4"/>
        <v>0.996734693877551</v>
      </c>
    </row>
    <row r="259" spans="1:7" ht="25.5">
      <c r="A259" s="9"/>
      <c r="B259" s="5"/>
      <c r="C259" s="9" t="s">
        <v>50</v>
      </c>
      <c r="D259" s="10" t="s">
        <v>51</v>
      </c>
      <c r="E259" s="22">
        <v>7950</v>
      </c>
      <c r="F259" s="23">
        <v>7949.32</v>
      </c>
      <c r="G259" s="25">
        <f t="shared" si="4"/>
        <v>0.999914465408805</v>
      </c>
    </row>
    <row r="260" spans="1:7" ht="25.5">
      <c r="A260" s="9"/>
      <c r="B260" s="5"/>
      <c r="C260" s="9" t="s">
        <v>84</v>
      </c>
      <c r="D260" s="10" t="s">
        <v>85</v>
      </c>
      <c r="E260" s="22">
        <v>1912</v>
      </c>
      <c r="F260" s="23">
        <v>1912</v>
      </c>
      <c r="G260" s="25">
        <f t="shared" si="4"/>
        <v>1</v>
      </c>
    </row>
    <row r="261" spans="1:7" ht="25.5">
      <c r="A261" s="9"/>
      <c r="B261" s="5"/>
      <c r="C261" s="9" t="s">
        <v>197</v>
      </c>
      <c r="D261" s="10" t="s">
        <v>198</v>
      </c>
      <c r="E261" s="22">
        <v>106</v>
      </c>
      <c r="F261" s="23">
        <v>105.58</v>
      </c>
      <c r="G261" s="25">
        <f t="shared" si="4"/>
        <v>0.9960377358490566</v>
      </c>
    </row>
    <row r="262" spans="1:7" ht="25.5">
      <c r="A262" s="9"/>
      <c r="B262" s="13">
        <v>80114</v>
      </c>
      <c r="C262" s="13"/>
      <c r="D262" s="14" t="s">
        <v>124</v>
      </c>
      <c r="E262" s="22">
        <f>E263+E264+E265+E266+E267+E268+E269+E270+E271+E272+E273+E274+E275+E276+E277+E278+E279</f>
        <v>380957</v>
      </c>
      <c r="F262" s="22">
        <f>F263+F264+F265+F266+F267+F268+F269+F270+F271+F272+F273+F274+F275+F276+F277+F278+F279</f>
        <v>380691.23999999993</v>
      </c>
      <c r="G262" s="25">
        <f t="shared" si="4"/>
        <v>0.9993023884585398</v>
      </c>
    </row>
    <row r="263" spans="1:7" ht="25.5">
      <c r="A263" s="9"/>
      <c r="B263" s="13"/>
      <c r="C263" s="13" t="s">
        <v>86</v>
      </c>
      <c r="D263" s="10" t="s">
        <v>35</v>
      </c>
      <c r="E263" s="22">
        <v>280</v>
      </c>
      <c r="F263" s="23">
        <v>278.53</v>
      </c>
      <c r="G263" s="25">
        <f t="shared" si="4"/>
        <v>0.9947499999999999</v>
      </c>
    </row>
    <row r="264" spans="1:7" ht="12.75">
      <c r="A264" s="9"/>
      <c r="B264" s="5"/>
      <c r="C264" s="9">
        <v>4010</v>
      </c>
      <c r="D264" s="10" t="s">
        <v>33</v>
      </c>
      <c r="E264" s="22">
        <v>250512</v>
      </c>
      <c r="F264" s="23">
        <v>250505.34</v>
      </c>
      <c r="G264" s="25">
        <f t="shared" si="4"/>
        <v>0.9999734144472121</v>
      </c>
    </row>
    <row r="265" spans="1:7" ht="12.75">
      <c r="A265" s="9"/>
      <c r="B265" s="5"/>
      <c r="C265" s="9">
        <v>4040</v>
      </c>
      <c r="D265" s="10" t="s">
        <v>24</v>
      </c>
      <c r="E265" s="22">
        <v>21000</v>
      </c>
      <c r="F265" s="23">
        <v>20971.89</v>
      </c>
      <c r="G265" s="25">
        <f t="shared" si="4"/>
        <v>0.9986614285714286</v>
      </c>
    </row>
    <row r="266" spans="1:7" ht="12.75">
      <c r="A266" s="9"/>
      <c r="B266" s="5"/>
      <c r="C266" s="9">
        <v>4110</v>
      </c>
      <c r="D266" s="10" t="s">
        <v>25</v>
      </c>
      <c r="E266" s="22">
        <v>44400</v>
      </c>
      <c r="F266" s="23">
        <v>44393.73</v>
      </c>
      <c r="G266" s="25">
        <f aca="true" t="shared" si="5" ref="G266:G320">F266/E266</f>
        <v>0.9998587837837839</v>
      </c>
    </row>
    <row r="267" spans="1:7" ht="12.75">
      <c r="A267" s="9"/>
      <c r="B267" s="5"/>
      <c r="C267" s="9">
        <v>4120</v>
      </c>
      <c r="D267" s="10" t="s">
        <v>26</v>
      </c>
      <c r="E267" s="22">
        <v>5100</v>
      </c>
      <c r="F267" s="23">
        <v>5097.26</v>
      </c>
      <c r="G267" s="25">
        <f t="shared" si="5"/>
        <v>0.9994627450980392</v>
      </c>
    </row>
    <row r="268" spans="1:7" ht="12.75">
      <c r="A268" s="9"/>
      <c r="B268" s="5"/>
      <c r="C268" s="9">
        <v>4210</v>
      </c>
      <c r="D268" s="10" t="s">
        <v>21</v>
      </c>
      <c r="E268" s="22">
        <v>6420</v>
      </c>
      <c r="F268" s="23">
        <v>6305.6</v>
      </c>
      <c r="G268" s="25">
        <f t="shared" si="5"/>
        <v>0.9821806853582555</v>
      </c>
    </row>
    <row r="269" spans="1:7" ht="12.75">
      <c r="A269" s="9"/>
      <c r="B269" s="5"/>
      <c r="C269" s="9">
        <v>4270</v>
      </c>
      <c r="D269" s="10" t="s">
        <v>22</v>
      </c>
      <c r="E269" s="22">
        <v>360</v>
      </c>
      <c r="F269" s="23">
        <v>350.55</v>
      </c>
      <c r="G269" s="25">
        <f t="shared" si="5"/>
        <v>0.97375</v>
      </c>
    </row>
    <row r="270" spans="1:7" ht="12.75">
      <c r="A270" s="9"/>
      <c r="B270" s="5"/>
      <c r="C270" s="9" t="s">
        <v>142</v>
      </c>
      <c r="D270" s="10" t="s">
        <v>143</v>
      </c>
      <c r="E270" s="22">
        <v>150</v>
      </c>
      <c r="F270" s="23">
        <v>150</v>
      </c>
      <c r="G270" s="25">
        <f t="shared" si="5"/>
        <v>1</v>
      </c>
    </row>
    <row r="271" spans="1:7" ht="12.75">
      <c r="A271" s="9"/>
      <c r="B271" s="5"/>
      <c r="C271" s="9">
        <v>4300</v>
      </c>
      <c r="D271" s="10" t="s">
        <v>15</v>
      </c>
      <c r="E271" s="22">
        <v>9650</v>
      </c>
      <c r="F271" s="23">
        <v>9627.98</v>
      </c>
      <c r="G271" s="25">
        <f t="shared" si="5"/>
        <v>0.9977181347150259</v>
      </c>
    </row>
    <row r="272" spans="1:7" ht="12.75">
      <c r="A272" s="9"/>
      <c r="B272" s="5"/>
      <c r="C272" s="9" t="s">
        <v>37</v>
      </c>
      <c r="D272" s="10" t="s">
        <v>108</v>
      </c>
      <c r="E272" s="22">
        <v>2355</v>
      </c>
      <c r="F272" s="23">
        <v>2353.54</v>
      </c>
      <c r="G272" s="25">
        <f t="shared" si="5"/>
        <v>0.999380042462845</v>
      </c>
    </row>
    <row r="273" spans="1:7" ht="51">
      <c r="A273" s="9"/>
      <c r="B273" s="5"/>
      <c r="C273" s="9" t="s">
        <v>144</v>
      </c>
      <c r="D273" s="10" t="s">
        <v>220</v>
      </c>
      <c r="E273" s="22">
        <v>5890</v>
      </c>
      <c r="F273" s="23">
        <v>5888.73</v>
      </c>
      <c r="G273" s="25">
        <f t="shared" si="5"/>
        <v>0.9997843803056027</v>
      </c>
    </row>
    <row r="274" spans="1:7" ht="25.5">
      <c r="A274" s="9"/>
      <c r="B274" s="5"/>
      <c r="C274" s="9" t="s">
        <v>147</v>
      </c>
      <c r="D274" s="10" t="s">
        <v>148</v>
      </c>
      <c r="E274" s="22">
        <v>19960</v>
      </c>
      <c r="F274" s="23">
        <v>19958.4</v>
      </c>
      <c r="G274" s="25">
        <f t="shared" si="5"/>
        <v>0.9999198396793588</v>
      </c>
    </row>
    <row r="275" spans="1:7" ht="12.75">
      <c r="A275" s="9"/>
      <c r="B275" s="5"/>
      <c r="C275" s="9">
        <v>4410</v>
      </c>
      <c r="D275" s="10" t="s">
        <v>38</v>
      </c>
      <c r="E275" s="22">
        <v>4950</v>
      </c>
      <c r="F275" s="23">
        <v>4893.9</v>
      </c>
      <c r="G275" s="25">
        <f t="shared" si="5"/>
        <v>0.9886666666666666</v>
      </c>
    </row>
    <row r="276" spans="1:7" ht="12.75">
      <c r="A276" s="9"/>
      <c r="B276" s="5"/>
      <c r="C276" s="9" t="s">
        <v>69</v>
      </c>
      <c r="D276" s="10" t="s">
        <v>70</v>
      </c>
      <c r="E276" s="22">
        <v>130</v>
      </c>
      <c r="F276" s="23">
        <v>126.8</v>
      </c>
      <c r="G276" s="25">
        <f t="shared" si="5"/>
        <v>0.9753846153846154</v>
      </c>
    </row>
    <row r="277" spans="1:7" ht="12.75">
      <c r="A277" s="9"/>
      <c r="B277" s="5"/>
      <c r="C277" s="9" t="s">
        <v>49</v>
      </c>
      <c r="D277" s="10" t="s">
        <v>23</v>
      </c>
      <c r="E277" s="22">
        <v>250</v>
      </c>
      <c r="F277" s="23">
        <v>240</v>
      </c>
      <c r="G277" s="25">
        <f t="shared" si="5"/>
        <v>0.96</v>
      </c>
    </row>
    <row r="278" spans="1:7" ht="25.5">
      <c r="A278" s="9"/>
      <c r="B278" s="5"/>
      <c r="C278" s="9">
        <v>4440</v>
      </c>
      <c r="D278" s="10" t="s">
        <v>28</v>
      </c>
      <c r="E278" s="22">
        <v>8680</v>
      </c>
      <c r="F278" s="23">
        <v>8678.99</v>
      </c>
      <c r="G278" s="25">
        <f t="shared" si="5"/>
        <v>0.9998836405529954</v>
      </c>
    </row>
    <row r="279" spans="1:7" ht="25.5">
      <c r="A279" s="9"/>
      <c r="B279" s="5"/>
      <c r="C279" s="9" t="s">
        <v>145</v>
      </c>
      <c r="D279" s="10" t="s">
        <v>146</v>
      </c>
      <c r="E279" s="22">
        <v>870</v>
      </c>
      <c r="F279" s="23">
        <v>870</v>
      </c>
      <c r="G279" s="25">
        <f t="shared" si="5"/>
        <v>1</v>
      </c>
    </row>
    <row r="280" spans="1:8" ht="25.5">
      <c r="A280" s="9"/>
      <c r="B280" s="13">
        <v>80146</v>
      </c>
      <c r="C280" s="13"/>
      <c r="D280" s="14" t="s">
        <v>125</v>
      </c>
      <c r="E280" s="22">
        <f>E281+E282+E283+E284</f>
        <v>54290</v>
      </c>
      <c r="F280" s="22">
        <f>F281+F282+F283+F284</f>
        <v>48010.509999999995</v>
      </c>
      <c r="G280" s="25">
        <f t="shared" si="5"/>
        <v>0.8843343157119173</v>
      </c>
      <c r="H280" s="18"/>
    </row>
    <row r="281" spans="1:8" ht="12.75">
      <c r="A281" s="9"/>
      <c r="B281" s="13"/>
      <c r="C281" s="13" t="s">
        <v>66</v>
      </c>
      <c r="D281" s="10" t="s">
        <v>21</v>
      </c>
      <c r="E281" s="22">
        <v>5318</v>
      </c>
      <c r="F281" s="23">
        <v>5147.72</v>
      </c>
      <c r="G281" s="25">
        <f t="shared" si="5"/>
        <v>0.9679804437758557</v>
      </c>
      <c r="H281" s="18"/>
    </row>
    <row r="282" spans="1:8" ht="25.5">
      <c r="A282" s="9"/>
      <c r="B282" s="13"/>
      <c r="C282" s="13" t="s">
        <v>71</v>
      </c>
      <c r="D282" s="10" t="s">
        <v>46</v>
      </c>
      <c r="E282" s="22">
        <v>7507</v>
      </c>
      <c r="F282" s="23">
        <v>7110.17</v>
      </c>
      <c r="G282" s="25">
        <f t="shared" si="5"/>
        <v>0.9471386705741308</v>
      </c>
      <c r="H282" s="18"/>
    </row>
    <row r="283" spans="1:8" ht="12.75">
      <c r="A283" s="9"/>
      <c r="B283" s="5"/>
      <c r="C283" s="9">
        <v>4300</v>
      </c>
      <c r="D283" s="10" t="s">
        <v>15</v>
      </c>
      <c r="E283" s="22">
        <v>7825</v>
      </c>
      <c r="F283" s="23">
        <v>6631.45</v>
      </c>
      <c r="G283" s="25">
        <f t="shared" si="5"/>
        <v>0.8474696485623003</v>
      </c>
      <c r="H283" s="18"/>
    </row>
    <row r="284" spans="1:8" ht="25.5">
      <c r="A284" s="9"/>
      <c r="B284" s="5"/>
      <c r="C284" s="9" t="s">
        <v>145</v>
      </c>
      <c r="D284" s="10" t="s">
        <v>146</v>
      </c>
      <c r="E284" s="22">
        <v>33640</v>
      </c>
      <c r="F284" s="23">
        <v>29121.17</v>
      </c>
      <c r="G284" s="25">
        <f t="shared" si="5"/>
        <v>0.8656709274673008</v>
      </c>
      <c r="H284" s="18"/>
    </row>
    <row r="285" spans="1:7" ht="12.75">
      <c r="A285" s="9"/>
      <c r="B285" s="13">
        <v>80195</v>
      </c>
      <c r="C285" s="13"/>
      <c r="D285" s="14" t="s">
        <v>91</v>
      </c>
      <c r="E285" s="22">
        <f>SUM(E286:E301)</f>
        <v>230126</v>
      </c>
      <c r="F285" s="22">
        <f>SUM(F286:F301)</f>
        <v>226785.02999999997</v>
      </c>
      <c r="G285" s="25">
        <f t="shared" si="5"/>
        <v>0.9854819968191337</v>
      </c>
    </row>
    <row r="286" spans="1:7" ht="25.5">
      <c r="A286" s="9"/>
      <c r="B286" s="5"/>
      <c r="C286" s="9" t="s">
        <v>86</v>
      </c>
      <c r="D286" s="10" t="s">
        <v>35</v>
      </c>
      <c r="E286" s="22">
        <v>18385</v>
      </c>
      <c r="F286" s="23">
        <v>17327</v>
      </c>
      <c r="G286" s="25">
        <f t="shared" si="5"/>
        <v>0.9424530867555072</v>
      </c>
    </row>
    <row r="287" spans="1:7" ht="12.75">
      <c r="A287" s="9"/>
      <c r="B287" s="5"/>
      <c r="C287" s="9" t="s">
        <v>48</v>
      </c>
      <c r="D287" s="10" t="s">
        <v>33</v>
      </c>
      <c r="E287" s="22">
        <v>118281</v>
      </c>
      <c r="F287" s="23">
        <v>117716.08</v>
      </c>
      <c r="G287" s="25">
        <f t="shared" si="5"/>
        <v>0.9952239159290165</v>
      </c>
    </row>
    <row r="288" spans="1:7" ht="12.75">
      <c r="A288" s="9"/>
      <c r="B288" s="5"/>
      <c r="C288" s="9" t="s">
        <v>54</v>
      </c>
      <c r="D288" s="10" t="s">
        <v>24</v>
      </c>
      <c r="E288" s="22">
        <v>3388</v>
      </c>
      <c r="F288" s="23">
        <v>3372.03</v>
      </c>
      <c r="G288" s="25">
        <f t="shared" si="5"/>
        <v>0.9952863046044865</v>
      </c>
    </row>
    <row r="289" spans="1:7" ht="12.75">
      <c r="A289" s="9"/>
      <c r="B289" s="5"/>
      <c r="C289" s="9" t="s">
        <v>75</v>
      </c>
      <c r="D289" s="10" t="s">
        <v>25</v>
      </c>
      <c r="E289" s="22">
        <v>19210</v>
      </c>
      <c r="F289" s="23">
        <v>17899.63</v>
      </c>
      <c r="G289" s="25">
        <f t="shared" si="5"/>
        <v>0.9317870900572619</v>
      </c>
    </row>
    <row r="290" spans="1:7" ht="12.75">
      <c r="A290" s="9"/>
      <c r="B290" s="5"/>
      <c r="C290" s="9" t="s">
        <v>87</v>
      </c>
      <c r="D290" s="10" t="s">
        <v>26</v>
      </c>
      <c r="E290" s="22">
        <v>2984</v>
      </c>
      <c r="F290" s="23">
        <v>2891.59</v>
      </c>
      <c r="G290" s="25">
        <f t="shared" si="5"/>
        <v>0.9690315013404827</v>
      </c>
    </row>
    <row r="291" spans="1:7" ht="12.75">
      <c r="A291" s="9"/>
      <c r="B291" s="5"/>
      <c r="C291" s="9" t="s">
        <v>30</v>
      </c>
      <c r="D291" s="10" t="s">
        <v>31</v>
      </c>
      <c r="E291" s="22">
        <v>722</v>
      </c>
      <c r="F291" s="23">
        <v>720</v>
      </c>
      <c r="G291" s="25">
        <f t="shared" si="5"/>
        <v>0.997229916897507</v>
      </c>
    </row>
    <row r="292" spans="1:7" ht="12.75">
      <c r="A292" s="9"/>
      <c r="B292" s="11"/>
      <c r="C292" s="9">
        <v>4210</v>
      </c>
      <c r="D292" s="10" t="s">
        <v>21</v>
      </c>
      <c r="E292" s="22">
        <v>2150</v>
      </c>
      <c r="F292" s="23">
        <v>2128.43</v>
      </c>
      <c r="G292" s="25">
        <f t="shared" si="5"/>
        <v>0.989967441860465</v>
      </c>
    </row>
    <row r="293" spans="1:7" ht="12.75">
      <c r="A293" s="9"/>
      <c r="B293" s="11"/>
      <c r="C293" s="9" t="s">
        <v>237</v>
      </c>
      <c r="D293" s="10" t="s">
        <v>21</v>
      </c>
      <c r="E293" s="22">
        <v>1248</v>
      </c>
      <c r="F293" s="23">
        <v>1247.99</v>
      </c>
      <c r="G293" s="25">
        <f t="shared" si="5"/>
        <v>0.9999919871794872</v>
      </c>
    </row>
    <row r="294" spans="1:7" ht="12.75">
      <c r="A294" s="9"/>
      <c r="B294" s="11"/>
      <c r="C294" s="9" t="s">
        <v>63</v>
      </c>
      <c r="D294" s="10" t="s">
        <v>14</v>
      </c>
      <c r="E294" s="22">
        <v>36830</v>
      </c>
      <c r="F294" s="23">
        <v>36733.11</v>
      </c>
      <c r="G294" s="25">
        <f t="shared" si="5"/>
        <v>0.9973692641868043</v>
      </c>
    </row>
    <row r="295" spans="1:7" ht="12.75">
      <c r="A295" s="9"/>
      <c r="B295" s="11"/>
      <c r="C295" s="9" t="s">
        <v>142</v>
      </c>
      <c r="D295" s="10" t="s">
        <v>143</v>
      </c>
      <c r="E295" s="22">
        <v>30</v>
      </c>
      <c r="F295" s="23">
        <v>30</v>
      </c>
      <c r="G295" s="25">
        <f t="shared" si="5"/>
        <v>1</v>
      </c>
    </row>
    <row r="296" spans="1:7" ht="12.75">
      <c r="A296" s="9"/>
      <c r="B296" s="11"/>
      <c r="C296" s="9">
        <v>4300</v>
      </c>
      <c r="D296" s="10" t="s">
        <v>15</v>
      </c>
      <c r="E296" s="22">
        <v>5780</v>
      </c>
      <c r="F296" s="23">
        <v>5766.71</v>
      </c>
      <c r="G296" s="25">
        <f t="shared" si="5"/>
        <v>0.9977006920415225</v>
      </c>
    </row>
    <row r="297" spans="1:7" ht="12.75">
      <c r="A297" s="9"/>
      <c r="B297" s="11"/>
      <c r="C297" s="9" t="s">
        <v>238</v>
      </c>
      <c r="D297" s="10" t="s">
        <v>15</v>
      </c>
      <c r="E297" s="22">
        <v>4878</v>
      </c>
      <c r="F297" s="23">
        <v>4877.48</v>
      </c>
      <c r="G297" s="25">
        <f t="shared" si="5"/>
        <v>0.9998933989339892</v>
      </c>
    </row>
    <row r="298" spans="1:7" ht="51">
      <c r="A298" s="9"/>
      <c r="B298" s="11"/>
      <c r="C298" s="9" t="s">
        <v>144</v>
      </c>
      <c r="D298" s="10" t="s">
        <v>220</v>
      </c>
      <c r="E298" s="22">
        <v>790</v>
      </c>
      <c r="F298" s="23">
        <v>683.8</v>
      </c>
      <c r="G298" s="25">
        <f t="shared" si="5"/>
        <v>0.8655696202531645</v>
      </c>
    </row>
    <row r="299" spans="1:7" ht="12.75">
      <c r="A299" s="9"/>
      <c r="B299" s="11"/>
      <c r="C299" s="9" t="s">
        <v>239</v>
      </c>
      <c r="D299" s="10" t="s">
        <v>70</v>
      </c>
      <c r="E299" s="22">
        <v>12741</v>
      </c>
      <c r="F299" s="23">
        <v>12684.6</v>
      </c>
      <c r="G299" s="25">
        <f t="shared" si="5"/>
        <v>0.9955733458912174</v>
      </c>
    </row>
    <row r="300" spans="1:7" ht="12.75">
      <c r="A300" s="9"/>
      <c r="B300" s="11"/>
      <c r="C300" s="9" t="s">
        <v>49</v>
      </c>
      <c r="D300" s="10" t="s">
        <v>23</v>
      </c>
      <c r="E300" s="22">
        <v>370</v>
      </c>
      <c r="F300" s="23">
        <v>370</v>
      </c>
      <c r="G300" s="25">
        <f t="shared" si="5"/>
        <v>1</v>
      </c>
    </row>
    <row r="301" spans="1:7" ht="25.5">
      <c r="A301" s="9"/>
      <c r="B301" s="11"/>
      <c r="C301" s="9">
        <v>4440</v>
      </c>
      <c r="D301" s="10" t="s">
        <v>28</v>
      </c>
      <c r="E301" s="22">
        <v>2339</v>
      </c>
      <c r="F301" s="23">
        <v>2336.58</v>
      </c>
      <c r="G301" s="25">
        <f t="shared" si="5"/>
        <v>0.9989653698161607</v>
      </c>
    </row>
    <row r="302" spans="1:7" ht="12.75">
      <c r="A302" s="5">
        <v>851</v>
      </c>
      <c r="B302" s="5"/>
      <c r="C302" s="5"/>
      <c r="D302" s="6" t="s">
        <v>8</v>
      </c>
      <c r="E302" s="20">
        <f>E303+E307+E323</f>
        <v>365000</v>
      </c>
      <c r="F302" s="20">
        <f>F303+F307+F323</f>
        <v>340558.99</v>
      </c>
      <c r="G302" s="24">
        <f t="shared" si="5"/>
        <v>0.9330383287671232</v>
      </c>
    </row>
    <row r="303" spans="1:7" ht="12.75">
      <c r="A303" s="9"/>
      <c r="B303" s="13" t="s">
        <v>160</v>
      </c>
      <c r="C303" s="9"/>
      <c r="D303" s="10" t="s">
        <v>161</v>
      </c>
      <c r="E303" s="22">
        <f>E304+E305+E306</f>
        <v>20000</v>
      </c>
      <c r="F303" s="22">
        <f>F304+F305+F306</f>
        <v>18900.14</v>
      </c>
      <c r="G303" s="25">
        <f t="shared" si="5"/>
        <v>0.9450069999999999</v>
      </c>
    </row>
    <row r="304" spans="1:7" ht="12.75">
      <c r="A304" s="9"/>
      <c r="B304" s="13"/>
      <c r="C304" s="9" t="s">
        <v>30</v>
      </c>
      <c r="D304" s="10" t="s">
        <v>31</v>
      </c>
      <c r="E304" s="22">
        <v>1000</v>
      </c>
      <c r="F304" s="22">
        <v>1000</v>
      </c>
      <c r="G304" s="25">
        <f t="shared" si="5"/>
        <v>1</v>
      </c>
    </row>
    <row r="305" spans="1:7" ht="12.75">
      <c r="A305" s="9"/>
      <c r="B305" s="5"/>
      <c r="C305" s="9" t="s">
        <v>66</v>
      </c>
      <c r="D305" s="10" t="s">
        <v>21</v>
      </c>
      <c r="E305" s="22">
        <v>5000</v>
      </c>
      <c r="F305" s="23">
        <v>3926.14</v>
      </c>
      <c r="G305" s="25">
        <f t="shared" si="5"/>
        <v>0.7852279999999999</v>
      </c>
    </row>
    <row r="306" spans="1:7" ht="12.75">
      <c r="A306" s="9"/>
      <c r="B306" s="5"/>
      <c r="C306" s="9" t="s">
        <v>27</v>
      </c>
      <c r="D306" s="10" t="s">
        <v>15</v>
      </c>
      <c r="E306" s="22">
        <v>14000</v>
      </c>
      <c r="F306" s="23">
        <v>13974</v>
      </c>
      <c r="G306" s="25">
        <f t="shared" si="5"/>
        <v>0.9981428571428571</v>
      </c>
    </row>
    <row r="307" spans="1:7" ht="24.75" customHeight="1">
      <c r="A307" s="9"/>
      <c r="B307" s="13">
        <v>85154</v>
      </c>
      <c r="C307" s="13"/>
      <c r="D307" s="14" t="s">
        <v>184</v>
      </c>
      <c r="E307" s="22">
        <f>E308+E309+E310+E311+E312+E313+E314+E315+E316+E317+E318+E319+E320+E321+E322</f>
        <v>274000</v>
      </c>
      <c r="F307" s="22">
        <f>F308+F309+F310+F311+F312+F313+F314+F315+F316+F317+F318+F319+F320+F321+F322</f>
        <v>265408.85</v>
      </c>
      <c r="G307" s="25">
        <f t="shared" si="5"/>
        <v>0.9686454379562043</v>
      </c>
    </row>
    <row r="308" spans="1:7" ht="19.5" customHeight="1">
      <c r="A308" s="9"/>
      <c r="B308" s="5"/>
      <c r="C308" s="9" t="s">
        <v>48</v>
      </c>
      <c r="D308" s="10" t="s">
        <v>33</v>
      </c>
      <c r="E308" s="22">
        <v>60000</v>
      </c>
      <c r="F308" s="23">
        <v>59999.41</v>
      </c>
      <c r="G308" s="25">
        <f t="shared" si="5"/>
        <v>0.9999901666666667</v>
      </c>
    </row>
    <row r="309" spans="1:7" ht="12.75">
      <c r="A309" s="9"/>
      <c r="B309" s="5"/>
      <c r="C309" s="9" t="s">
        <v>54</v>
      </c>
      <c r="D309" s="10" t="s">
        <v>24</v>
      </c>
      <c r="E309" s="22">
        <v>2750</v>
      </c>
      <c r="F309" s="23">
        <v>2750</v>
      </c>
      <c r="G309" s="25">
        <f t="shared" si="5"/>
        <v>1</v>
      </c>
    </row>
    <row r="310" spans="1:7" ht="12.75">
      <c r="A310" s="9"/>
      <c r="B310" s="5"/>
      <c r="C310" s="9" t="s">
        <v>75</v>
      </c>
      <c r="D310" s="10" t="s">
        <v>25</v>
      </c>
      <c r="E310" s="22">
        <v>9770</v>
      </c>
      <c r="F310" s="23">
        <v>9503.79</v>
      </c>
      <c r="G310" s="25">
        <f t="shared" si="5"/>
        <v>0.9727523029682703</v>
      </c>
    </row>
    <row r="311" spans="1:7" ht="12.75">
      <c r="A311" s="9"/>
      <c r="B311" s="5"/>
      <c r="C311" s="9" t="s">
        <v>87</v>
      </c>
      <c r="D311" s="10" t="s">
        <v>26</v>
      </c>
      <c r="E311" s="22">
        <v>650</v>
      </c>
      <c r="F311" s="23">
        <v>634.43</v>
      </c>
      <c r="G311" s="25">
        <f t="shared" si="5"/>
        <v>0.9760461538461538</v>
      </c>
    </row>
    <row r="312" spans="1:7" ht="13.5" customHeight="1">
      <c r="A312" s="9"/>
      <c r="B312" s="5"/>
      <c r="C312" s="9" t="s">
        <v>30</v>
      </c>
      <c r="D312" s="10" t="s">
        <v>31</v>
      </c>
      <c r="E312" s="22">
        <v>19000</v>
      </c>
      <c r="F312" s="23">
        <v>18780</v>
      </c>
      <c r="G312" s="25">
        <f t="shared" si="5"/>
        <v>0.988421052631579</v>
      </c>
    </row>
    <row r="313" spans="1:7" ht="12.75">
      <c r="A313" s="9"/>
      <c r="B313" s="11"/>
      <c r="C313" s="9">
        <v>4210</v>
      </c>
      <c r="D313" s="10" t="s">
        <v>21</v>
      </c>
      <c r="E313" s="22">
        <v>51538</v>
      </c>
      <c r="F313" s="23">
        <v>50452.31</v>
      </c>
      <c r="G313" s="25">
        <f t="shared" si="5"/>
        <v>0.9789341844852342</v>
      </c>
    </row>
    <row r="314" spans="1:7" ht="12.75">
      <c r="A314" s="9"/>
      <c r="B314" s="11"/>
      <c r="C314" s="9" t="s">
        <v>63</v>
      </c>
      <c r="D314" s="10" t="s">
        <v>14</v>
      </c>
      <c r="E314" s="22">
        <v>12990</v>
      </c>
      <c r="F314" s="23">
        <v>11065.55</v>
      </c>
      <c r="G314" s="25">
        <f t="shared" si="5"/>
        <v>0.8518514241724403</v>
      </c>
    </row>
    <row r="315" spans="1:7" ht="12.75">
      <c r="A315" s="9"/>
      <c r="B315" s="11"/>
      <c r="C315" s="9">
        <v>4300</v>
      </c>
      <c r="D315" s="10" t="s">
        <v>15</v>
      </c>
      <c r="E315" s="22">
        <v>85000</v>
      </c>
      <c r="F315" s="23">
        <v>82810.92</v>
      </c>
      <c r="G315" s="25">
        <f t="shared" si="5"/>
        <v>0.9742461176470588</v>
      </c>
    </row>
    <row r="316" spans="1:7" ht="12.75">
      <c r="A316" s="9"/>
      <c r="B316" s="11"/>
      <c r="C316" s="9" t="s">
        <v>37</v>
      </c>
      <c r="D316" s="10" t="s">
        <v>110</v>
      </c>
      <c r="E316" s="22">
        <v>1312</v>
      </c>
      <c r="F316" s="23">
        <v>1311.37</v>
      </c>
      <c r="G316" s="25">
        <f t="shared" si="5"/>
        <v>0.9995198170731706</v>
      </c>
    </row>
    <row r="317" spans="1:7" ht="51">
      <c r="A317" s="9"/>
      <c r="B317" s="11"/>
      <c r="C317" s="9" t="s">
        <v>144</v>
      </c>
      <c r="D317" s="10" t="s">
        <v>220</v>
      </c>
      <c r="E317" s="22">
        <v>1300</v>
      </c>
      <c r="F317" s="23">
        <v>958.18</v>
      </c>
      <c r="G317" s="25">
        <f t="shared" si="5"/>
        <v>0.7370615384615384</v>
      </c>
    </row>
    <row r="318" spans="1:7" ht="25.5">
      <c r="A318" s="9"/>
      <c r="B318" s="11"/>
      <c r="C318" s="9" t="s">
        <v>153</v>
      </c>
      <c r="D318" s="10" t="s">
        <v>154</v>
      </c>
      <c r="E318" s="22">
        <v>5000</v>
      </c>
      <c r="F318" s="23">
        <v>2988</v>
      </c>
      <c r="G318" s="25">
        <f t="shared" si="5"/>
        <v>0.5976</v>
      </c>
    </row>
    <row r="319" spans="1:7" ht="25.5">
      <c r="A319" s="9"/>
      <c r="B319" s="11"/>
      <c r="C319" s="9" t="s">
        <v>147</v>
      </c>
      <c r="D319" s="10" t="s">
        <v>148</v>
      </c>
      <c r="E319" s="22">
        <v>20560</v>
      </c>
      <c r="F319" s="23">
        <v>20551.41</v>
      </c>
      <c r="G319" s="25">
        <f t="shared" si="5"/>
        <v>0.9995821984435798</v>
      </c>
    </row>
    <row r="320" spans="1:7" ht="12.75">
      <c r="A320" s="9"/>
      <c r="B320" s="11"/>
      <c r="C320" s="9" t="s">
        <v>64</v>
      </c>
      <c r="D320" s="10" t="s">
        <v>38</v>
      </c>
      <c r="E320" s="22">
        <v>950</v>
      </c>
      <c r="F320" s="23">
        <v>933.48</v>
      </c>
      <c r="G320" s="25">
        <f t="shared" si="5"/>
        <v>0.9826105263157895</v>
      </c>
    </row>
    <row r="321" spans="1:7" ht="25.5">
      <c r="A321" s="9"/>
      <c r="B321" s="11"/>
      <c r="C321" s="9" t="s">
        <v>50</v>
      </c>
      <c r="D321" s="10" t="s">
        <v>28</v>
      </c>
      <c r="E321" s="22">
        <v>2180</v>
      </c>
      <c r="F321" s="23">
        <v>2180</v>
      </c>
      <c r="G321" s="25">
        <f aca="true" t="shared" si="6" ref="G321:G376">F321/E321</f>
        <v>1</v>
      </c>
    </row>
    <row r="322" spans="1:7" ht="25.5">
      <c r="A322" s="9"/>
      <c r="B322" s="11"/>
      <c r="C322" s="9" t="s">
        <v>145</v>
      </c>
      <c r="D322" s="10" t="s">
        <v>146</v>
      </c>
      <c r="E322" s="22">
        <v>1000</v>
      </c>
      <c r="F322" s="23">
        <v>490</v>
      </c>
      <c r="G322" s="25">
        <f t="shared" si="6"/>
        <v>0.49</v>
      </c>
    </row>
    <row r="323" spans="1:7" ht="12.75">
      <c r="A323" s="11"/>
      <c r="B323" s="13" t="s">
        <v>167</v>
      </c>
      <c r="C323" s="13"/>
      <c r="D323" s="14" t="s">
        <v>91</v>
      </c>
      <c r="E323" s="22">
        <f>E324+E325</f>
        <v>71000</v>
      </c>
      <c r="F323" s="22">
        <f>F324+F325</f>
        <v>56250</v>
      </c>
      <c r="G323" s="25">
        <f t="shared" si="6"/>
        <v>0.7922535211267606</v>
      </c>
    </row>
    <row r="324" spans="1:7" ht="63.75">
      <c r="A324" s="11"/>
      <c r="B324" s="13"/>
      <c r="C324" s="13" t="s">
        <v>89</v>
      </c>
      <c r="D324" s="10" t="s">
        <v>90</v>
      </c>
      <c r="E324" s="22">
        <v>1000</v>
      </c>
      <c r="F324" s="23">
        <v>0</v>
      </c>
      <c r="G324" s="25">
        <f t="shared" si="6"/>
        <v>0</v>
      </c>
    </row>
    <row r="325" spans="1:7" ht="12.75">
      <c r="A325" s="9"/>
      <c r="B325" s="13"/>
      <c r="C325" s="13" t="s">
        <v>142</v>
      </c>
      <c r="D325" s="10" t="s">
        <v>143</v>
      </c>
      <c r="E325" s="22">
        <v>70000</v>
      </c>
      <c r="F325" s="23">
        <v>56250</v>
      </c>
      <c r="G325" s="25">
        <f t="shared" si="6"/>
        <v>0.8035714285714286</v>
      </c>
    </row>
    <row r="326" spans="1:7" ht="12.75">
      <c r="A326" s="5">
        <v>852</v>
      </c>
      <c r="B326" s="5"/>
      <c r="C326" s="5"/>
      <c r="D326" s="6" t="s">
        <v>9</v>
      </c>
      <c r="E326" s="20">
        <f>E327+E329+E343+E345+E348+E350+E352+E371+E379</f>
        <v>9784750</v>
      </c>
      <c r="F326" s="21">
        <f>F327+F329+F343+F345+F348+F350+F352+F371+F379</f>
        <v>9670267.370000001</v>
      </c>
      <c r="G326" s="24">
        <f t="shared" si="6"/>
        <v>0.9882998921791565</v>
      </c>
    </row>
    <row r="327" spans="1:7" ht="12.75">
      <c r="A327" s="9"/>
      <c r="B327" s="13">
        <v>85202</v>
      </c>
      <c r="C327" s="13"/>
      <c r="D327" s="14" t="s">
        <v>126</v>
      </c>
      <c r="E327" s="22">
        <f>E328</f>
        <v>364990</v>
      </c>
      <c r="F327" s="23">
        <f>F328</f>
        <v>364987.1</v>
      </c>
      <c r="G327" s="25">
        <f t="shared" si="6"/>
        <v>0.9999920545768377</v>
      </c>
    </row>
    <row r="328" spans="1:7" ht="38.25">
      <c r="A328" s="9"/>
      <c r="B328" s="5"/>
      <c r="C328" s="9" t="s">
        <v>52</v>
      </c>
      <c r="D328" s="10" t="s">
        <v>109</v>
      </c>
      <c r="E328" s="22">
        <v>364990</v>
      </c>
      <c r="F328" s="23">
        <v>364987.1</v>
      </c>
      <c r="G328" s="25">
        <f t="shared" si="6"/>
        <v>0.9999920545768377</v>
      </c>
    </row>
    <row r="329" spans="1:7" ht="51">
      <c r="A329" s="9"/>
      <c r="B329" s="13">
        <v>85212</v>
      </c>
      <c r="C329" s="13"/>
      <c r="D329" s="14" t="s">
        <v>127</v>
      </c>
      <c r="E329" s="22">
        <f>E330+E331+E332+E333+E334+E335+E336+E337+E338+E339+E340+E341+E342</f>
        <v>5326931</v>
      </c>
      <c r="F329" s="22">
        <f>F330+F331+F332+F333+F334+F335+F336+F337+F338+F339+F340+F341+F342</f>
        <v>5326930.57</v>
      </c>
      <c r="G329" s="25">
        <f t="shared" si="6"/>
        <v>0.9999999192780985</v>
      </c>
    </row>
    <row r="330" spans="1:7" ht="89.25">
      <c r="A330" s="9"/>
      <c r="B330" s="13"/>
      <c r="C330" s="13" t="s">
        <v>254</v>
      </c>
      <c r="D330" s="14" t="s">
        <v>255</v>
      </c>
      <c r="E330" s="22">
        <v>12217</v>
      </c>
      <c r="F330" s="23">
        <v>12216.57</v>
      </c>
      <c r="G330" s="25">
        <f t="shared" si="6"/>
        <v>0.9999648031431612</v>
      </c>
    </row>
    <row r="331" spans="1:7" ht="12.75">
      <c r="A331" s="9"/>
      <c r="B331" s="5"/>
      <c r="C331" s="9">
        <v>3110</v>
      </c>
      <c r="D331" s="10" t="s">
        <v>53</v>
      </c>
      <c r="E331" s="22">
        <v>5155273</v>
      </c>
      <c r="F331" s="23">
        <v>5155273</v>
      </c>
      <c r="G331" s="25">
        <f t="shared" si="6"/>
        <v>1</v>
      </c>
    </row>
    <row r="332" spans="1:7" ht="12.75">
      <c r="A332" s="9"/>
      <c r="B332" s="5"/>
      <c r="C332" s="9">
        <v>4010</v>
      </c>
      <c r="D332" s="10" t="s">
        <v>33</v>
      </c>
      <c r="E332" s="22">
        <v>95000</v>
      </c>
      <c r="F332" s="23">
        <v>95000</v>
      </c>
      <c r="G332" s="25">
        <f t="shared" si="6"/>
        <v>1</v>
      </c>
    </row>
    <row r="333" spans="1:7" ht="12.75">
      <c r="A333" s="9"/>
      <c r="B333" s="5"/>
      <c r="C333" s="9" t="s">
        <v>54</v>
      </c>
      <c r="D333" s="10" t="s">
        <v>24</v>
      </c>
      <c r="E333" s="22">
        <v>5650</v>
      </c>
      <c r="F333" s="23">
        <v>5650</v>
      </c>
      <c r="G333" s="25">
        <f t="shared" si="6"/>
        <v>1</v>
      </c>
    </row>
    <row r="334" spans="1:7" ht="12.75">
      <c r="A334" s="9"/>
      <c r="B334" s="5"/>
      <c r="C334" s="9">
        <v>4110</v>
      </c>
      <c r="D334" s="10" t="s">
        <v>25</v>
      </c>
      <c r="E334" s="22">
        <v>15400</v>
      </c>
      <c r="F334" s="23">
        <v>15400</v>
      </c>
      <c r="G334" s="25">
        <f t="shared" si="6"/>
        <v>1</v>
      </c>
    </row>
    <row r="335" spans="1:7" ht="12.75">
      <c r="A335" s="9"/>
      <c r="B335" s="5"/>
      <c r="C335" s="9">
        <v>4120</v>
      </c>
      <c r="D335" s="10" t="s">
        <v>26</v>
      </c>
      <c r="E335" s="22">
        <v>1000</v>
      </c>
      <c r="F335" s="23">
        <v>1000</v>
      </c>
      <c r="G335" s="25">
        <f t="shared" si="6"/>
        <v>1</v>
      </c>
    </row>
    <row r="336" spans="1:7" ht="12.75">
      <c r="A336" s="9"/>
      <c r="B336" s="5"/>
      <c r="C336" s="9">
        <v>4210</v>
      </c>
      <c r="D336" s="10" t="s">
        <v>21</v>
      </c>
      <c r="E336" s="22">
        <v>8168</v>
      </c>
      <c r="F336" s="23">
        <v>8168</v>
      </c>
      <c r="G336" s="25">
        <f t="shared" si="6"/>
        <v>1</v>
      </c>
    </row>
    <row r="337" spans="1:7" ht="12.75">
      <c r="A337" s="9"/>
      <c r="B337" s="5"/>
      <c r="C337" s="9">
        <v>4300</v>
      </c>
      <c r="D337" s="10" t="s">
        <v>15</v>
      </c>
      <c r="E337" s="22">
        <v>20130</v>
      </c>
      <c r="F337" s="23">
        <v>20130</v>
      </c>
      <c r="G337" s="25">
        <f t="shared" si="6"/>
        <v>1</v>
      </c>
    </row>
    <row r="338" spans="1:7" ht="51">
      <c r="A338" s="9"/>
      <c r="B338" s="5"/>
      <c r="C338" s="9" t="s">
        <v>144</v>
      </c>
      <c r="D338" s="10" t="s">
        <v>220</v>
      </c>
      <c r="E338" s="22">
        <v>1530</v>
      </c>
      <c r="F338" s="23">
        <v>1530</v>
      </c>
      <c r="G338" s="25">
        <f t="shared" si="6"/>
        <v>1</v>
      </c>
    </row>
    <row r="339" spans="1:7" ht="25.5">
      <c r="A339" s="9"/>
      <c r="B339" s="5"/>
      <c r="C339" s="9" t="s">
        <v>147</v>
      </c>
      <c r="D339" s="10" t="s">
        <v>148</v>
      </c>
      <c r="E339" s="22">
        <v>7470</v>
      </c>
      <c r="F339" s="23">
        <v>7470</v>
      </c>
      <c r="G339" s="25">
        <f t="shared" si="6"/>
        <v>1</v>
      </c>
    </row>
    <row r="340" spans="1:7" ht="12.75">
      <c r="A340" s="9"/>
      <c r="B340" s="5"/>
      <c r="C340" s="9" t="s">
        <v>64</v>
      </c>
      <c r="D340" s="10" t="s">
        <v>38</v>
      </c>
      <c r="E340" s="22">
        <v>34</v>
      </c>
      <c r="F340" s="23">
        <v>34</v>
      </c>
      <c r="G340" s="25">
        <f t="shared" si="6"/>
        <v>1</v>
      </c>
    </row>
    <row r="341" spans="1:7" ht="25.5">
      <c r="A341" s="9"/>
      <c r="B341" s="5"/>
      <c r="C341" s="9" t="s">
        <v>50</v>
      </c>
      <c r="D341" s="10" t="s">
        <v>28</v>
      </c>
      <c r="E341" s="22">
        <v>4200</v>
      </c>
      <c r="F341" s="23">
        <v>4200</v>
      </c>
      <c r="G341" s="25">
        <f t="shared" si="6"/>
        <v>1</v>
      </c>
    </row>
    <row r="342" spans="1:7" ht="25.5">
      <c r="A342" s="9"/>
      <c r="B342" s="5"/>
      <c r="C342" s="9" t="s">
        <v>145</v>
      </c>
      <c r="D342" s="10" t="s">
        <v>146</v>
      </c>
      <c r="E342" s="22">
        <v>859</v>
      </c>
      <c r="F342" s="23">
        <v>859</v>
      </c>
      <c r="G342" s="25">
        <f t="shared" si="6"/>
        <v>1</v>
      </c>
    </row>
    <row r="343" spans="1:7" ht="63.75">
      <c r="A343" s="9"/>
      <c r="B343" s="13">
        <v>85213</v>
      </c>
      <c r="C343" s="9"/>
      <c r="D343" s="14" t="s">
        <v>128</v>
      </c>
      <c r="E343" s="22">
        <f>E344</f>
        <v>112051</v>
      </c>
      <c r="F343" s="23">
        <f>F344</f>
        <v>102308</v>
      </c>
      <c r="G343" s="25">
        <f t="shared" si="6"/>
        <v>0.9130485225477685</v>
      </c>
    </row>
    <row r="344" spans="1:7" ht="12.75">
      <c r="A344" s="9"/>
      <c r="B344" s="13"/>
      <c r="C344" s="9">
        <v>4130</v>
      </c>
      <c r="D344" s="10" t="s">
        <v>194</v>
      </c>
      <c r="E344" s="22">
        <v>112051</v>
      </c>
      <c r="F344" s="23">
        <v>102308</v>
      </c>
      <c r="G344" s="25">
        <f t="shared" si="6"/>
        <v>0.9130485225477685</v>
      </c>
    </row>
    <row r="345" spans="1:7" ht="38.25">
      <c r="A345" s="9"/>
      <c r="B345" s="13">
        <v>85214</v>
      </c>
      <c r="C345" s="9"/>
      <c r="D345" s="14" t="s">
        <v>140</v>
      </c>
      <c r="E345" s="22">
        <f>E346+E347</f>
        <v>752363</v>
      </c>
      <c r="F345" s="22">
        <f>F346+F347</f>
        <v>735447.95</v>
      </c>
      <c r="G345" s="25">
        <f t="shared" si="6"/>
        <v>0.9775174350679127</v>
      </c>
    </row>
    <row r="346" spans="1:7" ht="12.75">
      <c r="A346" s="9"/>
      <c r="B346" s="13"/>
      <c r="C346" s="9">
        <v>3110</v>
      </c>
      <c r="D346" s="10" t="s">
        <v>53</v>
      </c>
      <c r="E346" s="22">
        <v>724843</v>
      </c>
      <c r="F346" s="23">
        <v>707927.95</v>
      </c>
      <c r="G346" s="25">
        <f t="shared" si="6"/>
        <v>0.9766638430667054</v>
      </c>
    </row>
    <row r="347" spans="1:7" ht="12.75">
      <c r="A347" s="9"/>
      <c r="B347" s="13"/>
      <c r="C347" s="9" t="s">
        <v>200</v>
      </c>
      <c r="D347" s="10" t="s">
        <v>53</v>
      </c>
      <c r="E347" s="22">
        <v>27520</v>
      </c>
      <c r="F347" s="23">
        <v>27520</v>
      </c>
      <c r="G347" s="25">
        <f t="shared" si="6"/>
        <v>1</v>
      </c>
    </row>
    <row r="348" spans="1:7" ht="13.5" customHeight="1">
      <c r="A348" s="9"/>
      <c r="B348" s="13">
        <v>85215</v>
      </c>
      <c r="C348" s="9"/>
      <c r="D348" s="14" t="s">
        <v>129</v>
      </c>
      <c r="E348" s="22">
        <f>E349</f>
        <v>525920</v>
      </c>
      <c r="F348" s="22">
        <f>F349</f>
        <v>522999.26</v>
      </c>
      <c r="G348" s="25">
        <f t="shared" si="6"/>
        <v>0.994446417706115</v>
      </c>
    </row>
    <row r="349" spans="1:7" ht="12.75">
      <c r="A349" s="9"/>
      <c r="B349" s="5"/>
      <c r="C349" s="9">
        <v>3110</v>
      </c>
      <c r="D349" s="10" t="s">
        <v>53</v>
      </c>
      <c r="E349" s="22">
        <v>525920</v>
      </c>
      <c r="F349" s="23">
        <v>522999.26</v>
      </c>
      <c r="G349" s="25">
        <f t="shared" si="6"/>
        <v>0.994446417706115</v>
      </c>
    </row>
    <row r="350" spans="1:7" ht="12.75">
      <c r="A350" s="9"/>
      <c r="B350" s="13" t="s">
        <v>185</v>
      </c>
      <c r="C350" s="9"/>
      <c r="D350" s="10" t="s">
        <v>186</v>
      </c>
      <c r="E350" s="22">
        <f>E351</f>
        <v>586591</v>
      </c>
      <c r="F350" s="23">
        <f>F351</f>
        <v>522129.8</v>
      </c>
      <c r="G350" s="25">
        <f t="shared" si="6"/>
        <v>0.890108781075741</v>
      </c>
    </row>
    <row r="351" spans="1:7" ht="12.75">
      <c r="A351" s="9"/>
      <c r="B351" s="5"/>
      <c r="C351" s="9" t="s">
        <v>78</v>
      </c>
      <c r="D351" s="10" t="s">
        <v>53</v>
      </c>
      <c r="E351" s="22">
        <v>586591</v>
      </c>
      <c r="F351" s="23">
        <v>522129.8</v>
      </c>
      <c r="G351" s="25">
        <f t="shared" si="6"/>
        <v>0.890108781075741</v>
      </c>
    </row>
    <row r="352" spans="1:7" ht="12.75" customHeight="1">
      <c r="A352" s="9"/>
      <c r="B352" s="13">
        <v>85219</v>
      </c>
      <c r="C352" s="13"/>
      <c r="D352" s="14" t="s">
        <v>187</v>
      </c>
      <c r="E352" s="22">
        <f>SUM(E353:E370)</f>
        <v>781078</v>
      </c>
      <c r="F352" s="22">
        <f>SUM(F353:F370)</f>
        <v>771322.0499999999</v>
      </c>
      <c r="G352" s="25">
        <f t="shared" si="6"/>
        <v>0.987509634121048</v>
      </c>
    </row>
    <row r="353" spans="1:7" ht="28.5" customHeight="1">
      <c r="A353" s="9"/>
      <c r="B353" s="5"/>
      <c r="C353" s="9">
        <v>3020</v>
      </c>
      <c r="D353" s="10" t="s">
        <v>35</v>
      </c>
      <c r="E353" s="22">
        <v>5530</v>
      </c>
      <c r="F353" s="23">
        <v>5525.64</v>
      </c>
      <c r="G353" s="25">
        <f t="shared" si="6"/>
        <v>0.9992115732368898</v>
      </c>
    </row>
    <row r="354" spans="1:7" ht="12.75">
      <c r="A354" s="9"/>
      <c r="B354" s="5"/>
      <c r="C354" s="9">
        <v>4010</v>
      </c>
      <c r="D354" s="10" t="s">
        <v>33</v>
      </c>
      <c r="E354" s="22">
        <v>493132</v>
      </c>
      <c r="F354" s="23">
        <v>493132</v>
      </c>
      <c r="G354" s="25">
        <f t="shared" si="6"/>
        <v>1</v>
      </c>
    </row>
    <row r="355" spans="1:7" ht="12.75">
      <c r="A355" s="9"/>
      <c r="B355" s="5"/>
      <c r="C355" s="9">
        <v>4040</v>
      </c>
      <c r="D355" s="10" t="s">
        <v>24</v>
      </c>
      <c r="E355" s="22">
        <v>42850</v>
      </c>
      <c r="F355" s="23">
        <v>42850</v>
      </c>
      <c r="G355" s="25">
        <f t="shared" si="6"/>
        <v>1</v>
      </c>
    </row>
    <row r="356" spans="1:7" ht="12.75">
      <c r="A356" s="9"/>
      <c r="B356" s="5"/>
      <c r="C356" s="9">
        <v>4110</v>
      </c>
      <c r="D356" s="10" t="s">
        <v>25</v>
      </c>
      <c r="E356" s="22">
        <v>80871</v>
      </c>
      <c r="F356" s="23">
        <v>79055.2</v>
      </c>
      <c r="G356" s="25">
        <f t="shared" si="6"/>
        <v>0.9775469575002164</v>
      </c>
    </row>
    <row r="357" spans="1:7" ht="12.75">
      <c r="A357" s="9"/>
      <c r="B357" s="5"/>
      <c r="C357" s="9">
        <v>4120</v>
      </c>
      <c r="D357" s="10" t="s">
        <v>26</v>
      </c>
      <c r="E357" s="22">
        <v>11420</v>
      </c>
      <c r="F357" s="23">
        <v>11349.26</v>
      </c>
      <c r="G357" s="25">
        <f t="shared" si="6"/>
        <v>0.9938056042031523</v>
      </c>
    </row>
    <row r="358" spans="1:7" ht="12.75">
      <c r="A358" s="9"/>
      <c r="B358" s="5"/>
      <c r="C358" s="9" t="s">
        <v>158</v>
      </c>
      <c r="D358" s="10" t="s">
        <v>36</v>
      </c>
      <c r="E358" s="22">
        <v>8200</v>
      </c>
      <c r="F358" s="23">
        <v>8171</v>
      </c>
      <c r="G358" s="25">
        <f t="shared" si="6"/>
        <v>0.9964634146341463</v>
      </c>
    </row>
    <row r="359" spans="1:7" ht="12.75">
      <c r="A359" s="9"/>
      <c r="B359" s="5"/>
      <c r="C359" s="9" t="s">
        <v>30</v>
      </c>
      <c r="D359" s="10" t="s">
        <v>240</v>
      </c>
      <c r="E359" s="22">
        <v>1000</v>
      </c>
      <c r="F359" s="23">
        <v>997.9</v>
      </c>
      <c r="G359" s="25">
        <f t="shared" si="6"/>
        <v>0.9979</v>
      </c>
    </row>
    <row r="360" spans="1:7" ht="12.75">
      <c r="A360" s="9"/>
      <c r="B360" s="5"/>
      <c r="C360" s="9">
        <v>4210</v>
      </c>
      <c r="D360" s="10" t="s">
        <v>21</v>
      </c>
      <c r="E360" s="22">
        <v>21610</v>
      </c>
      <c r="F360" s="23">
        <v>20650.36</v>
      </c>
      <c r="G360" s="25">
        <f t="shared" si="6"/>
        <v>0.9555927811198519</v>
      </c>
    </row>
    <row r="361" spans="1:7" ht="12.75">
      <c r="A361" s="9"/>
      <c r="B361" s="5"/>
      <c r="C361" s="9">
        <v>4270</v>
      </c>
      <c r="D361" s="10" t="s">
        <v>22</v>
      </c>
      <c r="E361" s="22">
        <v>500</v>
      </c>
      <c r="F361" s="23">
        <v>405.6</v>
      </c>
      <c r="G361" s="25">
        <f t="shared" si="6"/>
        <v>0.8112</v>
      </c>
    </row>
    <row r="362" spans="1:7" ht="12.75">
      <c r="A362" s="9"/>
      <c r="B362" s="5"/>
      <c r="C362" s="9" t="s">
        <v>142</v>
      </c>
      <c r="D362" s="10" t="s">
        <v>143</v>
      </c>
      <c r="E362" s="22">
        <v>780</v>
      </c>
      <c r="F362" s="23">
        <v>720</v>
      </c>
      <c r="G362" s="25">
        <f t="shared" si="6"/>
        <v>0.9230769230769231</v>
      </c>
    </row>
    <row r="363" spans="1:7" ht="12.75">
      <c r="A363" s="9"/>
      <c r="B363" s="5"/>
      <c r="C363" s="9">
        <v>4300</v>
      </c>
      <c r="D363" s="10" t="s">
        <v>15</v>
      </c>
      <c r="E363" s="22">
        <v>29800</v>
      </c>
      <c r="F363" s="23">
        <v>26580.11</v>
      </c>
      <c r="G363" s="25">
        <f t="shared" si="6"/>
        <v>0.89195</v>
      </c>
    </row>
    <row r="364" spans="1:7" ht="12.75">
      <c r="A364" s="9"/>
      <c r="B364" s="5"/>
      <c r="C364" s="9" t="s">
        <v>37</v>
      </c>
      <c r="D364" s="10" t="s">
        <v>110</v>
      </c>
      <c r="E364" s="22">
        <v>1200</v>
      </c>
      <c r="F364" s="23">
        <v>1071.73</v>
      </c>
      <c r="G364" s="25">
        <f t="shared" si="6"/>
        <v>0.8931083333333334</v>
      </c>
    </row>
    <row r="365" spans="1:7" ht="51">
      <c r="A365" s="9"/>
      <c r="B365" s="5"/>
      <c r="C365" s="9" t="s">
        <v>144</v>
      </c>
      <c r="D365" s="10" t="s">
        <v>220</v>
      </c>
      <c r="E365" s="22">
        <v>6500</v>
      </c>
      <c r="F365" s="23">
        <v>3843.15</v>
      </c>
      <c r="G365" s="25">
        <f t="shared" si="6"/>
        <v>0.5912538461538461</v>
      </c>
    </row>
    <row r="366" spans="1:7" s="8" customFormat="1" ht="25.5">
      <c r="A366" s="9"/>
      <c r="B366" s="5"/>
      <c r="C366" s="9" t="s">
        <v>147</v>
      </c>
      <c r="D366" s="10" t="s">
        <v>148</v>
      </c>
      <c r="E366" s="22">
        <v>47550</v>
      </c>
      <c r="F366" s="23">
        <v>47545.56</v>
      </c>
      <c r="G366" s="25">
        <f t="shared" si="6"/>
        <v>0.9999066246056781</v>
      </c>
    </row>
    <row r="367" spans="1:7" s="8" customFormat="1" ht="12.75">
      <c r="A367" s="9"/>
      <c r="B367" s="5"/>
      <c r="C367" s="9">
        <v>4410</v>
      </c>
      <c r="D367" s="10" t="s">
        <v>38</v>
      </c>
      <c r="E367" s="22">
        <v>8000</v>
      </c>
      <c r="F367" s="23">
        <v>7951.84</v>
      </c>
      <c r="G367" s="25">
        <f t="shared" si="6"/>
        <v>0.99398</v>
      </c>
    </row>
    <row r="368" spans="1:7" ht="12.75">
      <c r="A368" s="9"/>
      <c r="B368" s="5"/>
      <c r="C368" s="9">
        <v>4430</v>
      </c>
      <c r="D368" s="10" t="s">
        <v>23</v>
      </c>
      <c r="E368" s="22">
        <v>1300</v>
      </c>
      <c r="F368" s="23">
        <v>1121</v>
      </c>
      <c r="G368" s="25">
        <f t="shared" si="6"/>
        <v>0.8623076923076923</v>
      </c>
    </row>
    <row r="369" spans="1:7" ht="25.5">
      <c r="A369" s="9"/>
      <c r="B369" s="5"/>
      <c r="C369" s="9">
        <v>4440</v>
      </c>
      <c r="D369" s="10" t="s">
        <v>28</v>
      </c>
      <c r="E369" s="22">
        <v>19035</v>
      </c>
      <c r="F369" s="23">
        <v>19035</v>
      </c>
      <c r="G369" s="25">
        <f t="shared" si="6"/>
        <v>1</v>
      </c>
    </row>
    <row r="370" spans="1:7" ht="25.5">
      <c r="A370" s="9"/>
      <c r="B370" s="5"/>
      <c r="C370" s="9" t="s">
        <v>145</v>
      </c>
      <c r="D370" s="10" t="s">
        <v>146</v>
      </c>
      <c r="E370" s="22">
        <v>1800</v>
      </c>
      <c r="F370" s="23">
        <v>1316.7</v>
      </c>
      <c r="G370" s="25">
        <f t="shared" si="6"/>
        <v>0.7315</v>
      </c>
    </row>
    <row r="371" spans="1:7" ht="38.25">
      <c r="A371" s="9"/>
      <c r="B371" s="9">
        <v>85228</v>
      </c>
      <c r="C371" s="9"/>
      <c r="D371" s="10" t="s">
        <v>130</v>
      </c>
      <c r="E371" s="22">
        <f>E372+E373+E374+E375+E376+E377+E378</f>
        <v>598766</v>
      </c>
      <c r="F371" s="23">
        <f>F372+F373+F374+F375+F376+F377+F378</f>
        <v>596551.84</v>
      </c>
      <c r="G371" s="25">
        <f t="shared" si="6"/>
        <v>0.9963021280433424</v>
      </c>
    </row>
    <row r="372" spans="1:7" s="8" customFormat="1" ht="12.75">
      <c r="A372" s="9"/>
      <c r="B372" s="5"/>
      <c r="C372" s="9" t="s">
        <v>48</v>
      </c>
      <c r="D372" s="10" t="s">
        <v>33</v>
      </c>
      <c r="E372" s="22">
        <v>23350</v>
      </c>
      <c r="F372" s="23">
        <v>21656.16</v>
      </c>
      <c r="G372" s="25">
        <f t="shared" si="6"/>
        <v>0.9274586723768736</v>
      </c>
    </row>
    <row r="373" spans="1:7" s="8" customFormat="1" ht="12.75">
      <c r="A373" s="9"/>
      <c r="B373" s="5"/>
      <c r="C373" s="9" t="s">
        <v>54</v>
      </c>
      <c r="D373" s="10" t="s">
        <v>24</v>
      </c>
      <c r="E373" s="22">
        <v>1822</v>
      </c>
      <c r="F373" s="23">
        <v>1822</v>
      </c>
      <c r="G373" s="25">
        <f t="shared" si="6"/>
        <v>1</v>
      </c>
    </row>
    <row r="374" spans="1:7" s="8" customFormat="1" ht="12.75">
      <c r="A374" s="9"/>
      <c r="B374" s="5"/>
      <c r="C374" s="9" t="s">
        <v>75</v>
      </c>
      <c r="D374" s="10" t="s">
        <v>25</v>
      </c>
      <c r="E374" s="22">
        <v>3560</v>
      </c>
      <c r="F374" s="23">
        <v>3301.59</v>
      </c>
      <c r="G374" s="25">
        <f t="shared" si="6"/>
        <v>0.9274129213483147</v>
      </c>
    </row>
    <row r="375" spans="1:7" s="8" customFormat="1" ht="12.75">
      <c r="A375" s="9"/>
      <c r="B375" s="5"/>
      <c r="C375" s="9" t="s">
        <v>87</v>
      </c>
      <c r="D375" s="10" t="s">
        <v>26</v>
      </c>
      <c r="E375" s="22">
        <v>570</v>
      </c>
      <c r="F375" s="23">
        <v>529.01</v>
      </c>
      <c r="G375" s="25">
        <f t="shared" si="6"/>
        <v>0.9280877192982456</v>
      </c>
    </row>
    <row r="376" spans="1:7" ht="12.75">
      <c r="A376" s="9"/>
      <c r="B376" s="5"/>
      <c r="C376" s="9">
        <v>4300</v>
      </c>
      <c r="D376" s="10" t="s">
        <v>15</v>
      </c>
      <c r="E376" s="22">
        <v>566020</v>
      </c>
      <c r="F376" s="23">
        <v>566016.2</v>
      </c>
      <c r="G376" s="25">
        <f t="shared" si="6"/>
        <v>0.9999932864563089</v>
      </c>
    </row>
    <row r="377" spans="1:7" ht="12.75">
      <c r="A377" s="9"/>
      <c r="B377" s="5"/>
      <c r="C377" s="9" t="s">
        <v>64</v>
      </c>
      <c r="D377" s="10" t="s">
        <v>38</v>
      </c>
      <c r="E377" s="22">
        <v>2394</v>
      </c>
      <c r="F377" s="23">
        <v>2176.88</v>
      </c>
      <c r="G377" s="25">
        <f aca="true" t="shared" si="7" ref="G377:G439">F377/E377</f>
        <v>0.9093065998329156</v>
      </c>
    </row>
    <row r="378" spans="1:7" ht="25.5">
      <c r="A378" s="9"/>
      <c r="B378" s="5"/>
      <c r="C378" s="9" t="s">
        <v>50</v>
      </c>
      <c r="D378" s="10" t="s">
        <v>28</v>
      </c>
      <c r="E378" s="22">
        <v>1050</v>
      </c>
      <c r="F378" s="23">
        <v>1050</v>
      </c>
      <c r="G378" s="25">
        <f t="shared" si="7"/>
        <v>1</v>
      </c>
    </row>
    <row r="379" spans="1:7" ht="12.75">
      <c r="A379" s="9"/>
      <c r="B379" s="9">
        <v>85295</v>
      </c>
      <c r="C379" s="9"/>
      <c r="D379" s="10" t="s">
        <v>91</v>
      </c>
      <c r="E379" s="22">
        <f>E380+E381+E382+E383</f>
        <v>736060</v>
      </c>
      <c r="F379" s="22">
        <f>F380+F381+F382+F383</f>
        <v>727590.8</v>
      </c>
      <c r="G379" s="25">
        <f t="shared" si="7"/>
        <v>0.9884938727821102</v>
      </c>
    </row>
    <row r="380" spans="1:7" ht="63.75">
      <c r="A380" s="9"/>
      <c r="B380" s="5"/>
      <c r="C380" s="9" t="s">
        <v>89</v>
      </c>
      <c r="D380" s="10" t="s">
        <v>90</v>
      </c>
      <c r="E380" s="22">
        <v>3000</v>
      </c>
      <c r="F380" s="23">
        <v>3000</v>
      </c>
      <c r="G380" s="25">
        <f t="shared" si="7"/>
        <v>1</v>
      </c>
    </row>
    <row r="381" spans="1:7" ht="25.5">
      <c r="A381" s="9"/>
      <c r="B381" s="5"/>
      <c r="C381" s="9" t="s">
        <v>86</v>
      </c>
      <c r="D381" s="10" t="s">
        <v>35</v>
      </c>
      <c r="E381" s="22">
        <v>3500</v>
      </c>
      <c r="F381" s="23">
        <v>3500</v>
      </c>
      <c r="G381" s="25">
        <f t="shared" si="7"/>
        <v>1</v>
      </c>
    </row>
    <row r="382" spans="1:7" ht="12.75">
      <c r="A382" s="9"/>
      <c r="B382" s="5"/>
      <c r="C382" s="9" t="s">
        <v>78</v>
      </c>
      <c r="D382" s="10" t="s">
        <v>53</v>
      </c>
      <c r="E382" s="22">
        <v>726560</v>
      </c>
      <c r="F382" s="23">
        <v>718090.8</v>
      </c>
      <c r="G382" s="25">
        <f t="shared" si="7"/>
        <v>0.988343426558027</v>
      </c>
    </row>
    <row r="383" spans="1:7" ht="25.5">
      <c r="A383" s="9"/>
      <c r="B383" s="5"/>
      <c r="C383" s="9" t="s">
        <v>147</v>
      </c>
      <c r="D383" s="10" t="s">
        <v>148</v>
      </c>
      <c r="E383" s="22">
        <v>3000</v>
      </c>
      <c r="F383" s="23">
        <v>3000</v>
      </c>
      <c r="G383" s="25">
        <f t="shared" si="7"/>
        <v>1</v>
      </c>
    </row>
    <row r="384" spans="1:7" ht="26.25" customHeight="1">
      <c r="A384" s="5" t="s">
        <v>168</v>
      </c>
      <c r="B384" s="19"/>
      <c r="C384" s="5"/>
      <c r="D384" s="6" t="s">
        <v>169</v>
      </c>
      <c r="E384" s="20">
        <f>E385</f>
        <v>263861.45999999996</v>
      </c>
      <c r="F384" s="21">
        <f>F385</f>
        <v>263837.58</v>
      </c>
      <c r="G384" s="24">
        <f t="shared" si="7"/>
        <v>0.9999094979615442</v>
      </c>
    </row>
    <row r="385" spans="1:7" ht="12.75">
      <c r="A385" s="9"/>
      <c r="B385" s="13" t="s">
        <v>170</v>
      </c>
      <c r="C385" s="9"/>
      <c r="D385" s="10" t="s">
        <v>91</v>
      </c>
      <c r="E385" s="22">
        <f>SUM(E386:E403)</f>
        <v>263861.45999999996</v>
      </c>
      <c r="F385" s="22">
        <f>SUM(F386:F403)</f>
        <v>263837.58</v>
      </c>
      <c r="G385" s="25">
        <f t="shared" si="7"/>
        <v>0.9999094979615442</v>
      </c>
    </row>
    <row r="386" spans="1:7" ht="12.75">
      <c r="A386" s="9"/>
      <c r="B386" s="13"/>
      <c r="C386" s="9" t="s">
        <v>201</v>
      </c>
      <c r="D386" s="10" t="s">
        <v>33</v>
      </c>
      <c r="E386" s="22">
        <v>48614</v>
      </c>
      <c r="F386" s="22">
        <v>48613.79</v>
      </c>
      <c r="G386" s="25">
        <f t="shared" si="7"/>
        <v>0.9999956802567161</v>
      </c>
    </row>
    <row r="387" spans="1:7" ht="12.75">
      <c r="A387" s="9"/>
      <c r="B387" s="13"/>
      <c r="C387" s="9" t="s">
        <v>202</v>
      </c>
      <c r="D387" s="10" t="s">
        <v>33</v>
      </c>
      <c r="E387" s="22">
        <v>1821</v>
      </c>
      <c r="F387" s="22">
        <v>1821</v>
      </c>
      <c r="G387" s="25">
        <f t="shared" si="7"/>
        <v>1</v>
      </c>
    </row>
    <row r="388" spans="1:7" ht="12.75">
      <c r="A388" s="9"/>
      <c r="B388" s="13"/>
      <c r="C388" s="9" t="s">
        <v>203</v>
      </c>
      <c r="D388" s="10" t="s">
        <v>24</v>
      </c>
      <c r="E388" s="22">
        <v>1755.45</v>
      </c>
      <c r="F388" s="22">
        <v>1755.45</v>
      </c>
      <c r="G388" s="25">
        <f t="shared" si="7"/>
        <v>1</v>
      </c>
    </row>
    <row r="389" spans="1:7" ht="12.75">
      <c r="A389" s="9"/>
      <c r="B389" s="13"/>
      <c r="C389" s="9" t="s">
        <v>204</v>
      </c>
      <c r="D389" s="10" t="s">
        <v>24</v>
      </c>
      <c r="E389" s="22">
        <v>58.22</v>
      </c>
      <c r="F389" s="22">
        <v>58.12</v>
      </c>
      <c r="G389" s="25">
        <f t="shared" si="7"/>
        <v>0.998282377189969</v>
      </c>
    </row>
    <row r="390" spans="1:7" ht="12.75">
      <c r="A390" s="9"/>
      <c r="B390" s="11"/>
      <c r="C390" s="9" t="s">
        <v>205</v>
      </c>
      <c r="D390" s="10" t="s">
        <v>25</v>
      </c>
      <c r="E390" s="22">
        <v>13875</v>
      </c>
      <c r="F390" s="23">
        <v>13868.49</v>
      </c>
      <c r="G390" s="25">
        <f t="shared" si="7"/>
        <v>0.9995308108108107</v>
      </c>
    </row>
    <row r="391" spans="1:7" ht="12.75">
      <c r="A391" s="9"/>
      <c r="B391" s="11"/>
      <c r="C391" s="9" t="s">
        <v>171</v>
      </c>
      <c r="D391" s="10" t="s">
        <v>25</v>
      </c>
      <c r="E391" s="22">
        <v>585</v>
      </c>
      <c r="F391" s="23">
        <v>583.63</v>
      </c>
      <c r="G391" s="25">
        <f t="shared" si="7"/>
        <v>0.9976581196581197</v>
      </c>
    </row>
    <row r="392" spans="1:7" ht="12.75">
      <c r="A392" s="9"/>
      <c r="B392" s="11"/>
      <c r="C392" s="9" t="s">
        <v>206</v>
      </c>
      <c r="D392" s="10" t="s">
        <v>26</v>
      </c>
      <c r="E392" s="22">
        <v>1818.14</v>
      </c>
      <c r="F392" s="23">
        <v>1818.14</v>
      </c>
      <c r="G392" s="25">
        <f t="shared" si="7"/>
        <v>1</v>
      </c>
    </row>
    <row r="393" spans="1:7" ht="12.75">
      <c r="A393" s="9"/>
      <c r="B393" s="11"/>
      <c r="C393" s="9" t="s">
        <v>172</v>
      </c>
      <c r="D393" s="10" t="s">
        <v>26</v>
      </c>
      <c r="E393" s="22">
        <v>84</v>
      </c>
      <c r="F393" s="23">
        <v>83.75</v>
      </c>
      <c r="G393" s="25">
        <f t="shared" si="7"/>
        <v>0.9970238095238095</v>
      </c>
    </row>
    <row r="394" spans="1:7" ht="12.75">
      <c r="A394" s="9"/>
      <c r="B394" s="11"/>
      <c r="C394" s="9" t="s">
        <v>207</v>
      </c>
      <c r="D394" s="10" t="s">
        <v>31</v>
      </c>
      <c r="E394" s="22">
        <v>47336</v>
      </c>
      <c r="F394" s="23">
        <v>47334.93</v>
      </c>
      <c r="G394" s="25">
        <f t="shared" si="7"/>
        <v>0.9999773956396822</v>
      </c>
    </row>
    <row r="395" spans="1:7" ht="15.75" customHeight="1">
      <c r="A395" s="9"/>
      <c r="B395" s="11"/>
      <c r="C395" s="9" t="s">
        <v>173</v>
      </c>
      <c r="D395" s="10" t="s">
        <v>31</v>
      </c>
      <c r="E395" s="22">
        <v>6794</v>
      </c>
      <c r="F395" s="23">
        <v>6793.57</v>
      </c>
      <c r="G395" s="25">
        <f t="shared" si="7"/>
        <v>0.9999367088607595</v>
      </c>
    </row>
    <row r="396" spans="1:7" ht="10.5" customHeight="1">
      <c r="A396" s="9"/>
      <c r="B396" s="11"/>
      <c r="C396" s="9" t="s">
        <v>208</v>
      </c>
      <c r="D396" s="10" t="s">
        <v>21</v>
      </c>
      <c r="E396" s="22">
        <v>13926.65</v>
      </c>
      <c r="F396" s="23">
        <v>13913.34</v>
      </c>
      <c r="G396" s="25">
        <f t="shared" si="7"/>
        <v>0.9990442784158431</v>
      </c>
    </row>
    <row r="397" spans="1:7" ht="12.75">
      <c r="A397" s="9"/>
      <c r="B397" s="11"/>
      <c r="C397" s="9" t="s">
        <v>174</v>
      </c>
      <c r="D397" s="10" t="s">
        <v>21</v>
      </c>
      <c r="E397" s="22">
        <v>973</v>
      </c>
      <c r="F397" s="23">
        <v>972.58</v>
      </c>
      <c r="G397" s="25">
        <f t="shared" si="7"/>
        <v>0.9995683453237411</v>
      </c>
    </row>
    <row r="398" spans="1:7" ht="25.5">
      <c r="A398" s="9"/>
      <c r="B398" s="11"/>
      <c r="C398" s="9" t="s">
        <v>209</v>
      </c>
      <c r="D398" s="10" t="s">
        <v>47</v>
      </c>
      <c r="E398" s="22">
        <v>450</v>
      </c>
      <c r="F398" s="23">
        <v>450</v>
      </c>
      <c r="G398" s="25">
        <f t="shared" si="7"/>
        <v>1</v>
      </c>
    </row>
    <row r="399" spans="1:7" ht="25.5">
      <c r="A399" s="9"/>
      <c r="B399" s="11"/>
      <c r="C399" s="9" t="s">
        <v>179</v>
      </c>
      <c r="D399" s="10" t="s">
        <v>47</v>
      </c>
      <c r="E399" s="22">
        <v>50</v>
      </c>
      <c r="F399" s="23">
        <v>50</v>
      </c>
      <c r="G399" s="25">
        <f t="shared" si="7"/>
        <v>1</v>
      </c>
    </row>
    <row r="400" spans="1:7" ht="12.75">
      <c r="A400" s="9"/>
      <c r="B400" s="11"/>
      <c r="C400" s="9" t="s">
        <v>210</v>
      </c>
      <c r="D400" s="10" t="s">
        <v>15</v>
      </c>
      <c r="E400" s="22">
        <v>120412</v>
      </c>
      <c r="F400" s="23">
        <v>120412</v>
      </c>
      <c r="G400" s="25">
        <f t="shared" si="7"/>
        <v>1</v>
      </c>
    </row>
    <row r="401" spans="1:7" ht="12.75">
      <c r="A401" s="9"/>
      <c r="B401" s="11"/>
      <c r="C401" s="9" t="s">
        <v>175</v>
      </c>
      <c r="D401" s="10" t="s">
        <v>15</v>
      </c>
      <c r="E401" s="22">
        <v>4259</v>
      </c>
      <c r="F401" s="23">
        <v>4258.79</v>
      </c>
      <c r="G401" s="25">
        <f t="shared" si="7"/>
        <v>0.999950692650857</v>
      </c>
    </row>
    <row r="402" spans="1:7" ht="12.75">
      <c r="A402" s="9"/>
      <c r="B402" s="11"/>
      <c r="C402" s="9" t="s">
        <v>211</v>
      </c>
      <c r="D402" s="10" t="s">
        <v>213</v>
      </c>
      <c r="E402" s="22">
        <v>1016</v>
      </c>
      <c r="F402" s="23">
        <v>1016</v>
      </c>
      <c r="G402" s="25">
        <f t="shared" si="7"/>
        <v>1</v>
      </c>
    </row>
    <row r="403" spans="1:7" ht="12.75">
      <c r="A403" s="9"/>
      <c r="B403" s="11"/>
      <c r="C403" s="9" t="s">
        <v>212</v>
      </c>
      <c r="D403" s="10" t="s">
        <v>213</v>
      </c>
      <c r="E403" s="22">
        <v>34</v>
      </c>
      <c r="F403" s="23">
        <v>34</v>
      </c>
      <c r="G403" s="25">
        <f t="shared" si="7"/>
        <v>1</v>
      </c>
    </row>
    <row r="404" spans="1:7" ht="25.5">
      <c r="A404" s="5">
        <v>854</v>
      </c>
      <c r="B404" s="5"/>
      <c r="C404" s="9"/>
      <c r="D404" s="6" t="s">
        <v>55</v>
      </c>
      <c r="E404" s="20">
        <f>E405+E411+E413</f>
        <v>827003</v>
      </c>
      <c r="F404" s="20">
        <f>F405+F411+F413</f>
        <v>615768.63</v>
      </c>
      <c r="G404" s="24">
        <f t="shared" si="7"/>
        <v>0.7445784719039713</v>
      </c>
    </row>
    <row r="405" spans="1:7" ht="12.75">
      <c r="A405" s="11"/>
      <c r="B405" s="9">
        <v>85401</v>
      </c>
      <c r="C405" s="9"/>
      <c r="D405" s="10" t="s">
        <v>131</v>
      </c>
      <c r="E405" s="22">
        <f>E406+E407+E408+E409+E410</f>
        <v>232800</v>
      </c>
      <c r="F405" s="23">
        <f>F406+F407+F408+F409+F410</f>
        <v>224756.31</v>
      </c>
      <c r="G405" s="25">
        <f t="shared" si="7"/>
        <v>0.9654480670103093</v>
      </c>
    </row>
    <row r="406" spans="1:7" ht="12.75">
      <c r="A406" s="11"/>
      <c r="B406" s="5"/>
      <c r="C406" s="9">
        <v>4010</v>
      </c>
      <c r="D406" s="10" t="s">
        <v>33</v>
      </c>
      <c r="E406" s="22">
        <v>170845</v>
      </c>
      <c r="F406" s="23">
        <v>166671.39</v>
      </c>
      <c r="G406" s="25">
        <f t="shared" si="7"/>
        <v>0.9755707805320613</v>
      </c>
    </row>
    <row r="407" spans="1:7" ht="12.75">
      <c r="A407" s="11"/>
      <c r="B407" s="5"/>
      <c r="C407" s="9">
        <v>4040</v>
      </c>
      <c r="D407" s="10" t="s">
        <v>24</v>
      </c>
      <c r="E407" s="22">
        <v>14290</v>
      </c>
      <c r="F407" s="23">
        <v>14282.24</v>
      </c>
      <c r="G407" s="25">
        <f t="shared" si="7"/>
        <v>0.9994569629111266</v>
      </c>
    </row>
    <row r="408" spans="1:7" ht="12.75">
      <c r="A408" s="11"/>
      <c r="B408" s="5"/>
      <c r="C408" s="9">
        <v>4110</v>
      </c>
      <c r="D408" s="10" t="s">
        <v>25</v>
      </c>
      <c r="E408" s="22">
        <v>28660</v>
      </c>
      <c r="F408" s="23">
        <v>27413.96</v>
      </c>
      <c r="G408" s="25">
        <f t="shared" si="7"/>
        <v>0.956523377529658</v>
      </c>
    </row>
    <row r="409" spans="1:7" ht="12.75" customHeight="1">
      <c r="A409" s="11"/>
      <c r="B409" s="5"/>
      <c r="C409" s="9">
        <v>4120</v>
      </c>
      <c r="D409" s="10" t="s">
        <v>26</v>
      </c>
      <c r="E409" s="22">
        <v>3805</v>
      </c>
      <c r="F409" s="23">
        <v>3792.49</v>
      </c>
      <c r="G409" s="25">
        <f t="shared" si="7"/>
        <v>0.996712220762155</v>
      </c>
    </row>
    <row r="410" spans="1:7" ht="24" customHeight="1">
      <c r="A410" s="11"/>
      <c r="B410" s="5"/>
      <c r="C410" s="9">
        <v>4440</v>
      </c>
      <c r="D410" s="10" t="s">
        <v>111</v>
      </c>
      <c r="E410" s="22">
        <v>15200</v>
      </c>
      <c r="F410" s="23">
        <v>12596.23</v>
      </c>
      <c r="G410" s="25">
        <f t="shared" si="7"/>
        <v>0.8286993421052631</v>
      </c>
    </row>
    <row r="411" spans="1:7" ht="51">
      <c r="A411" s="11"/>
      <c r="B411" s="13" t="s">
        <v>176</v>
      </c>
      <c r="C411" s="9"/>
      <c r="D411" s="10" t="s">
        <v>177</v>
      </c>
      <c r="E411" s="22">
        <f>E412</f>
        <v>8316</v>
      </c>
      <c r="F411" s="22">
        <f>F412</f>
        <v>8309.5</v>
      </c>
      <c r="G411" s="25">
        <f t="shared" si="7"/>
        <v>0.9992183742183742</v>
      </c>
    </row>
    <row r="412" spans="1:7" ht="63.75">
      <c r="A412" s="11"/>
      <c r="B412" s="13"/>
      <c r="C412" s="9" t="s">
        <v>89</v>
      </c>
      <c r="D412" s="10" t="s">
        <v>90</v>
      </c>
      <c r="E412" s="22">
        <v>8316</v>
      </c>
      <c r="F412" s="23">
        <v>8309.5</v>
      </c>
      <c r="G412" s="25">
        <f t="shared" si="7"/>
        <v>0.9992183742183742</v>
      </c>
    </row>
    <row r="413" spans="1:7" ht="25.5">
      <c r="A413" s="11"/>
      <c r="B413" s="13" t="s">
        <v>214</v>
      </c>
      <c r="C413" s="9"/>
      <c r="D413" s="10" t="s">
        <v>215</v>
      </c>
      <c r="E413" s="22">
        <f>E414+E415</f>
        <v>585887</v>
      </c>
      <c r="F413" s="22">
        <f>F414+F415</f>
        <v>382702.82</v>
      </c>
      <c r="G413" s="25">
        <f t="shared" si="7"/>
        <v>0.653202443474595</v>
      </c>
    </row>
    <row r="414" spans="1:7" ht="12.75">
      <c r="A414" s="11"/>
      <c r="B414" s="13"/>
      <c r="C414" s="9" t="s">
        <v>104</v>
      </c>
      <c r="D414" s="10" t="s">
        <v>105</v>
      </c>
      <c r="E414" s="22">
        <v>562915</v>
      </c>
      <c r="F414" s="23">
        <v>360451.26</v>
      </c>
      <c r="G414" s="25">
        <f t="shared" si="7"/>
        <v>0.6403298188891751</v>
      </c>
    </row>
    <row r="415" spans="1:7" ht="12.75">
      <c r="A415" s="5"/>
      <c r="B415" s="13"/>
      <c r="C415" s="9" t="s">
        <v>256</v>
      </c>
      <c r="D415" s="10" t="s">
        <v>257</v>
      </c>
      <c r="E415" s="22">
        <v>22972</v>
      </c>
      <c r="F415" s="23">
        <v>22251.56</v>
      </c>
      <c r="G415" s="25">
        <f t="shared" si="7"/>
        <v>0.9686383423297928</v>
      </c>
    </row>
    <row r="416" spans="1:7" ht="25.5">
      <c r="A416" s="5">
        <v>900</v>
      </c>
      <c r="B416" s="5"/>
      <c r="C416" s="9"/>
      <c r="D416" s="6" t="s">
        <v>10</v>
      </c>
      <c r="E416" s="20">
        <f>E417+E420+E421+E424+E427+E431+E434</f>
        <v>1640308</v>
      </c>
      <c r="F416" s="20">
        <f>F417+F420+F421+F424+F427+F431+F434</f>
        <v>1103056.38</v>
      </c>
      <c r="G416" s="24">
        <f t="shared" si="7"/>
        <v>0.6724690606886023</v>
      </c>
    </row>
    <row r="417" spans="1:7" ht="25.5">
      <c r="A417" s="9"/>
      <c r="B417" s="13" t="s">
        <v>241</v>
      </c>
      <c r="C417" s="13"/>
      <c r="D417" s="14" t="s">
        <v>242</v>
      </c>
      <c r="E417" s="22">
        <f>E418</f>
        <v>10000</v>
      </c>
      <c r="F417" s="23">
        <f>F418</f>
        <v>0</v>
      </c>
      <c r="G417" s="25">
        <f>F417/E417</f>
        <v>0</v>
      </c>
    </row>
    <row r="418" spans="1:7" ht="12.75">
      <c r="A418" s="9"/>
      <c r="B418" s="5"/>
      <c r="C418" s="9" t="s">
        <v>27</v>
      </c>
      <c r="D418" s="10" t="s">
        <v>15</v>
      </c>
      <c r="E418" s="22">
        <v>10000</v>
      </c>
      <c r="F418" s="23">
        <v>0</v>
      </c>
      <c r="G418" s="25">
        <f>F418/E418</f>
        <v>0</v>
      </c>
    </row>
    <row r="419" spans="1:7" ht="12.75">
      <c r="A419" s="13"/>
      <c r="B419" s="13" t="s">
        <v>216</v>
      </c>
      <c r="C419" s="9"/>
      <c r="D419" s="14" t="s">
        <v>217</v>
      </c>
      <c r="E419" s="22">
        <f>E420</f>
        <v>227000</v>
      </c>
      <c r="F419" s="22">
        <f>F420</f>
        <v>0</v>
      </c>
      <c r="G419" s="25">
        <f t="shared" si="7"/>
        <v>0</v>
      </c>
    </row>
    <row r="420" spans="1:7" ht="76.5">
      <c r="A420" s="9"/>
      <c r="B420" s="5"/>
      <c r="C420" s="9" t="s">
        <v>218</v>
      </c>
      <c r="D420" s="14" t="s">
        <v>219</v>
      </c>
      <c r="E420" s="22">
        <v>227000</v>
      </c>
      <c r="F420" s="22">
        <v>0</v>
      </c>
      <c r="G420" s="25">
        <f t="shared" si="7"/>
        <v>0</v>
      </c>
    </row>
    <row r="421" spans="1:7" ht="12.75">
      <c r="A421" s="9"/>
      <c r="B421" s="13">
        <v>90003</v>
      </c>
      <c r="C421" s="13"/>
      <c r="D421" s="14" t="s">
        <v>132</v>
      </c>
      <c r="E421" s="22">
        <f>E422+E423</f>
        <v>491700</v>
      </c>
      <c r="F421" s="23">
        <f>F422+F423</f>
        <v>480405.58</v>
      </c>
      <c r="G421" s="25">
        <f t="shared" si="7"/>
        <v>0.97702985560301</v>
      </c>
    </row>
    <row r="422" spans="1:7" ht="12.75">
      <c r="A422" s="9"/>
      <c r="B422" s="5"/>
      <c r="C422" s="9" t="s">
        <v>66</v>
      </c>
      <c r="D422" s="10" t="s">
        <v>21</v>
      </c>
      <c r="E422" s="22">
        <v>10000</v>
      </c>
      <c r="F422" s="23">
        <v>430.5</v>
      </c>
      <c r="G422" s="25">
        <f t="shared" si="7"/>
        <v>0.04305</v>
      </c>
    </row>
    <row r="423" spans="1:7" ht="12.75" customHeight="1">
      <c r="A423" s="9"/>
      <c r="B423" s="5"/>
      <c r="C423" s="9">
        <v>4300</v>
      </c>
      <c r="D423" s="10" t="s">
        <v>15</v>
      </c>
      <c r="E423" s="22">
        <v>481700</v>
      </c>
      <c r="F423" s="23">
        <v>479975.08</v>
      </c>
      <c r="G423" s="25">
        <f t="shared" si="7"/>
        <v>0.996419099024289</v>
      </c>
    </row>
    <row r="424" spans="1:7" ht="25.5">
      <c r="A424" s="9"/>
      <c r="B424" s="9">
        <v>90004</v>
      </c>
      <c r="C424" s="9"/>
      <c r="D424" s="10" t="s">
        <v>133</v>
      </c>
      <c r="E424" s="22">
        <f>E425+E426</f>
        <v>103940</v>
      </c>
      <c r="F424" s="22">
        <f>F425+F426</f>
        <v>87537.95000000001</v>
      </c>
      <c r="G424" s="25">
        <f t="shared" si="7"/>
        <v>0.8421969405426208</v>
      </c>
    </row>
    <row r="425" spans="1:7" ht="12.75">
      <c r="A425" s="13"/>
      <c r="B425" s="5"/>
      <c r="C425" s="9">
        <v>4210</v>
      </c>
      <c r="D425" s="10" t="s">
        <v>21</v>
      </c>
      <c r="E425" s="22">
        <v>69932</v>
      </c>
      <c r="F425" s="23">
        <v>69682.55</v>
      </c>
      <c r="G425" s="25">
        <f t="shared" si="7"/>
        <v>0.9964329634502088</v>
      </c>
    </row>
    <row r="426" spans="1:7" ht="15" customHeight="1">
      <c r="A426" s="9"/>
      <c r="B426" s="5"/>
      <c r="C426" s="9">
        <v>4300</v>
      </c>
      <c r="D426" s="10" t="s">
        <v>15</v>
      </c>
      <c r="E426" s="22">
        <v>34008</v>
      </c>
      <c r="F426" s="23">
        <v>17855.4</v>
      </c>
      <c r="G426" s="25">
        <f t="shared" si="7"/>
        <v>0.5250352858151024</v>
      </c>
    </row>
    <row r="427" spans="1:7" ht="25.5">
      <c r="A427" s="9"/>
      <c r="B427" s="13">
        <v>90015</v>
      </c>
      <c r="C427" s="13"/>
      <c r="D427" s="14" t="s">
        <v>134</v>
      </c>
      <c r="E427" s="22">
        <f>E428+E429+E430</f>
        <v>604108</v>
      </c>
      <c r="F427" s="23">
        <f>F428+F429+F430</f>
        <v>349239.20999999996</v>
      </c>
      <c r="G427" s="25">
        <f t="shared" si="7"/>
        <v>0.5781072424136081</v>
      </c>
    </row>
    <row r="428" spans="1:7" ht="15" customHeight="1">
      <c r="A428" s="9"/>
      <c r="B428" s="5"/>
      <c r="C428" s="9">
        <v>4210</v>
      </c>
      <c r="D428" s="10" t="s">
        <v>21</v>
      </c>
      <c r="E428" s="22">
        <v>22000</v>
      </c>
      <c r="F428" s="23">
        <v>11881.8</v>
      </c>
      <c r="G428" s="25">
        <f t="shared" si="7"/>
        <v>0.5400818181818181</v>
      </c>
    </row>
    <row r="429" spans="1:7" ht="12.75">
      <c r="A429" s="9"/>
      <c r="B429" s="5"/>
      <c r="C429" s="9">
        <v>4260</v>
      </c>
      <c r="D429" s="10" t="s">
        <v>14</v>
      </c>
      <c r="E429" s="22">
        <v>440000</v>
      </c>
      <c r="F429" s="23">
        <v>196099.9</v>
      </c>
      <c r="G429" s="25">
        <f t="shared" si="7"/>
        <v>0.4456815909090909</v>
      </c>
    </row>
    <row r="430" spans="1:8" ht="12.75">
      <c r="A430" s="9"/>
      <c r="B430" s="5"/>
      <c r="C430" s="9">
        <v>4300</v>
      </c>
      <c r="D430" s="10" t="s">
        <v>15</v>
      </c>
      <c r="E430" s="22">
        <v>142108</v>
      </c>
      <c r="F430" s="23">
        <v>141257.51</v>
      </c>
      <c r="G430" s="25">
        <f t="shared" si="7"/>
        <v>0.9940151856334619</v>
      </c>
      <c r="H430" s="18"/>
    </row>
    <row r="431" spans="1:8" ht="51">
      <c r="A431" s="13"/>
      <c r="B431" s="13" t="s">
        <v>92</v>
      </c>
      <c r="C431" s="9"/>
      <c r="D431" s="10" t="s">
        <v>93</v>
      </c>
      <c r="E431" s="22">
        <f>E432+E433</f>
        <v>85000</v>
      </c>
      <c r="F431" s="22">
        <f>F432+F433</f>
        <v>75839.33</v>
      </c>
      <c r="G431" s="25">
        <f t="shared" si="7"/>
        <v>0.8922274117647059</v>
      </c>
      <c r="H431" s="18"/>
    </row>
    <row r="432" spans="1:8" ht="12.75">
      <c r="A432" s="13"/>
      <c r="B432" s="13"/>
      <c r="C432" s="9" t="s">
        <v>27</v>
      </c>
      <c r="D432" s="10" t="s">
        <v>15</v>
      </c>
      <c r="E432" s="22">
        <v>60000</v>
      </c>
      <c r="F432" s="23">
        <v>51148.63</v>
      </c>
      <c r="G432" s="25">
        <f t="shared" si="7"/>
        <v>0.8524771666666666</v>
      </c>
      <c r="H432" s="18"/>
    </row>
    <row r="433" spans="1:7" ht="12.75">
      <c r="A433" s="9"/>
      <c r="B433" s="5"/>
      <c r="C433" s="9" t="s">
        <v>49</v>
      </c>
      <c r="D433" s="10" t="s">
        <v>23</v>
      </c>
      <c r="E433" s="22">
        <v>25000</v>
      </c>
      <c r="F433" s="23">
        <v>24690.7</v>
      </c>
      <c r="G433" s="25">
        <f t="shared" si="7"/>
        <v>0.9876280000000001</v>
      </c>
    </row>
    <row r="434" spans="1:7" ht="12.75">
      <c r="A434" s="9"/>
      <c r="B434" s="13">
        <v>90095</v>
      </c>
      <c r="C434" s="13"/>
      <c r="D434" s="14" t="s">
        <v>91</v>
      </c>
      <c r="E434" s="22">
        <f>E435+E436+E437+E438</f>
        <v>118560</v>
      </c>
      <c r="F434" s="23">
        <f>F435+F436+F437+F438</f>
        <v>110034.31</v>
      </c>
      <c r="G434" s="25">
        <f t="shared" si="7"/>
        <v>0.9280896592442645</v>
      </c>
    </row>
    <row r="435" spans="1:7" ht="12.75">
      <c r="A435" s="9"/>
      <c r="B435" s="5"/>
      <c r="C435" s="9" t="s">
        <v>94</v>
      </c>
      <c r="D435" s="10" t="s">
        <v>42</v>
      </c>
      <c r="E435" s="22">
        <v>6000</v>
      </c>
      <c r="F435" s="23">
        <v>4121.78</v>
      </c>
      <c r="G435" s="25">
        <f t="shared" si="7"/>
        <v>0.6869633333333333</v>
      </c>
    </row>
    <row r="436" spans="1:7" ht="12.75">
      <c r="A436" s="9"/>
      <c r="B436" s="11"/>
      <c r="C436" s="9">
        <v>4210</v>
      </c>
      <c r="D436" s="10" t="s">
        <v>21</v>
      </c>
      <c r="E436" s="22">
        <v>20720</v>
      </c>
      <c r="F436" s="23">
        <v>20188.69</v>
      </c>
      <c r="G436" s="25">
        <f t="shared" si="7"/>
        <v>0.9743576254826254</v>
      </c>
    </row>
    <row r="437" spans="1:7" ht="12.75">
      <c r="A437" s="11"/>
      <c r="B437" s="11"/>
      <c r="C437" s="9">
        <v>4260</v>
      </c>
      <c r="D437" s="10" t="s">
        <v>14</v>
      </c>
      <c r="E437" s="22">
        <v>4100</v>
      </c>
      <c r="F437" s="23">
        <v>1521.75</v>
      </c>
      <c r="G437" s="25">
        <f t="shared" si="7"/>
        <v>0.37115853658536585</v>
      </c>
    </row>
    <row r="438" spans="1:7" ht="12.75">
      <c r="A438" s="11"/>
      <c r="B438" s="11"/>
      <c r="C438" s="9">
        <v>4300</v>
      </c>
      <c r="D438" s="10" t="s">
        <v>15</v>
      </c>
      <c r="E438" s="22">
        <v>87740</v>
      </c>
      <c r="F438" s="23">
        <v>84202.09</v>
      </c>
      <c r="G438" s="25">
        <f t="shared" si="7"/>
        <v>0.9596773421472532</v>
      </c>
    </row>
    <row r="439" spans="1:7" ht="24.75" customHeight="1">
      <c r="A439" s="5">
        <v>921</v>
      </c>
      <c r="B439" s="5"/>
      <c r="C439" s="5"/>
      <c r="D439" s="6" t="s">
        <v>11</v>
      </c>
      <c r="E439" s="20">
        <f>E440+E443+E451+E453+E460</f>
        <v>5246957</v>
      </c>
      <c r="F439" s="20">
        <f>F440+F443+F451+F453+F460</f>
        <v>4469411.48</v>
      </c>
      <c r="G439" s="24">
        <f t="shared" si="7"/>
        <v>0.8518101977965515</v>
      </c>
    </row>
    <row r="440" spans="1:7" ht="24.75" customHeight="1">
      <c r="A440" s="9"/>
      <c r="B440" s="9" t="s">
        <v>243</v>
      </c>
      <c r="C440" s="9"/>
      <c r="D440" s="10" t="s">
        <v>244</v>
      </c>
      <c r="E440" s="22">
        <f>E441+E442</f>
        <v>15100</v>
      </c>
      <c r="F440" s="22">
        <f>F441+F442</f>
        <v>10469.6</v>
      </c>
      <c r="G440" s="25">
        <f>F440/E440</f>
        <v>0.6933509933774835</v>
      </c>
    </row>
    <row r="441" spans="1:7" ht="24.75" customHeight="1">
      <c r="A441" s="13"/>
      <c r="B441" s="5"/>
      <c r="C441" s="9">
        <v>4210</v>
      </c>
      <c r="D441" s="10" t="s">
        <v>21</v>
      </c>
      <c r="E441" s="22">
        <v>5500</v>
      </c>
      <c r="F441" s="23">
        <v>2469.6</v>
      </c>
      <c r="G441" s="25">
        <f>F441/E441</f>
        <v>0.4490181818181818</v>
      </c>
    </row>
    <row r="442" spans="1:7" ht="24.75" customHeight="1">
      <c r="A442" s="9"/>
      <c r="B442" s="5"/>
      <c r="C442" s="9">
        <v>4300</v>
      </c>
      <c r="D442" s="10" t="s">
        <v>15</v>
      </c>
      <c r="E442" s="22">
        <v>9600</v>
      </c>
      <c r="F442" s="23">
        <v>8000</v>
      </c>
      <c r="G442" s="25">
        <f>F442/E442</f>
        <v>0.8333333333333334</v>
      </c>
    </row>
    <row r="443" spans="1:7" ht="25.5">
      <c r="A443" s="11"/>
      <c r="B443" s="9">
        <v>92109</v>
      </c>
      <c r="C443" s="9"/>
      <c r="D443" s="10" t="s">
        <v>135</v>
      </c>
      <c r="E443" s="22">
        <f>E444+E445+E446+E447+E448+E449+E450</f>
        <v>703454</v>
      </c>
      <c r="F443" s="22">
        <f>F444+F445+F446+F447+F448+F449+F450</f>
        <v>647124.9299999999</v>
      </c>
      <c r="G443" s="25">
        <f aca="true" t="shared" si="8" ref="G443:G490">F443/E443</f>
        <v>0.9199250128650913</v>
      </c>
    </row>
    <row r="444" spans="1:7" ht="25.5">
      <c r="A444" s="11"/>
      <c r="B444" s="5"/>
      <c r="C444" s="9" t="s">
        <v>56</v>
      </c>
      <c r="D444" s="10" t="s">
        <v>57</v>
      </c>
      <c r="E444" s="22">
        <v>515000</v>
      </c>
      <c r="F444" s="23">
        <v>515000</v>
      </c>
      <c r="G444" s="25">
        <f t="shared" si="8"/>
        <v>1</v>
      </c>
    </row>
    <row r="445" spans="1:7" ht="63.75">
      <c r="A445" s="11"/>
      <c r="B445" s="5"/>
      <c r="C445" s="9" t="s">
        <v>89</v>
      </c>
      <c r="D445" s="10" t="s">
        <v>90</v>
      </c>
      <c r="E445" s="22">
        <v>65000</v>
      </c>
      <c r="F445" s="23">
        <v>34970.64</v>
      </c>
      <c r="G445" s="25">
        <f t="shared" si="8"/>
        <v>0.5380098461538462</v>
      </c>
    </row>
    <row r="446" spans="1:7" ht="12.75">
      <c r="A446" s="11"/>
      <c r="B446" s="5"/>
      <c r="C446" s="9" t="s">
        <v>30</v>
      </c>
      <c r="D446" s="10" t="s">
        <v>31</v>
      </c>
      <c r="E446" s="22">
        <v>292</v>
      </c>
      <c r="F446" s="23">
        <v>292</v>
      </c>
      <c r="G446" s="25">
        <f t="shared" si="8"/>
        <v>1</v>
      </c>
    </row>
    <row r="447" spans="1:7" ht="12.75">
      <c r="A447" s="11"/>
      <c r="B447" s="5"/>
      <c r="C447" s="9" t="s">
        <v>66</v>
      </c>
      <c r="D447" s="10" t="s">
        <v>21</v>
      </c>
      <c r="E447" s="22">
        <v>74123</v>
      </c>
      <c r="F447" s="23">
        <v>64048.57</v>
      </c>
      <c r="G447" s="25">
        <f t="shared" si="8"/>
        <v>0.8640849668793762</v>
      </c>
    </row>
    <row r="448" spans="1:7" ht="12.75">
      <c r="A448" s="11"/>
      <c r="B448" s="5"/>
      <c r="C448" s="9" t="s">
        <v>63</v>
      </c>
      <c r="D448" s="10" t="s">
        <v>14</v>
      </c>
      <c r="E448" s="22">
        <v>29858</v>
      </c>
      <c r="F448" s="23">
        <v>24994.72</v>
      </c>
      <c r="G448" s="25">
        <f t="shared" si="8"/>
        <v>0.8371196999129212</v>
      </c>
    </row>
    <row r="449" spans="1:7" ht="12.75">
      <c r="A449" s="11"/>
      <c r="B449" s="5"/>
      <c r="C449" s="9" t="s">
        <v>67</v>
      </c>
      <c r="D449" s="10" t="s">
        <v>22</v>
      </c>
      <c r="E449" s="22">
        <v>10470</v>
      </c>
      <c r="F449" s="23">
        <v>0</v>
      </c>
      <c r="G449" s="25">
        <f t="shared" si="8"/>
        <v>0</v>
      </c>
    </row>
    <row r="450" spans="1:7" ht="12.75">
      <c r="A450" s="11"/>
      <c r="B450" s="5"/>
      <c r="C450" s="9" t="s">
        <v>27</v>
      </c>
      <c r="D450" s="10" t="s">
        <v>15</v>
      </c>
      <c r="E450" s="22">
        <v>8711</v>
      </c>
      <c r="F450" s="23">
        <v>7819</v>
      </c>
      <c r="G450" s="25">
        <f t="shared" si="8"/>
        <v>0.8976007347032487</v>
      </c>
    </row>
    <row r="451" spans="1:7" ht="12.75">
      <c r="A451" s="11"/>
      <c r="B451" s="9">
        <v>92116</v>
      </c>
      <c r="C451" s="9"/>
      <c r="D451" s="10" t="s">
        <v>136</v>
      </c>
      <c r="E451" s="22">
        <f>SUM(E452:E452)</f>
        <v>318000</v>
      </c>
      <c r="F451" s="23">
        <f>SUM(F452:F452)</f>
        <v>318000</v>
      </c>
      <c r="G451" s="25">
        <f t="shared" si="8"/>
        <v>1</v>
      </c>
    </row>
    <row r="452" spans="1:7" ht="25.5">
      <c r="A452" s="11"/>
      <c r="B452" s="5"/>
      <c r="C452" s="9" t="s">
        <v>56</v>
      </c>
      <c r="D452" s="10" t="s">
        <v>57</v>
      </c>
      <c r="E452" s="22">
        <v>318000</v>
      </c>
      <c r="F452" s="23">
        <v>318000</v>
      </c>
      <c r="G452" s="25">
        <f t="shared" si="8"/>
        <v>1</v>
      </c>
    </row>
    <row r="453" spans="1:7" ht="25.5">
      <c r="A453" s="11"/>
      <c r="B453" s="9">
        <v>92120</v>
      </c>
      <c r="C453" s="9"/>
      <c r="D453" s="10" t="s">
        <v>137</v>
      </c>
      <c r="E453" s="22">
        <f>SUM(E454:E459)</f>
        <v>4151222</v>
      </c>
      <c r="F453" s="22">
        <f>SUM(F454:F459)</f>
        <v>3442702.25</v>
      </c>
      <c r="G453" s="25">
        <f t="shared" si="8"/>
        <v>0.8293226066926799</v>
      </c>
    </row>
    <row r="454" spans="1:7" ht="49.5" customHeight="1">
      <c r="A454" s="31"/>
      <c r="B454" s="11"/>
      <c r="C454" s="9" t="s">
        <v>155</v>
      </c>
      <c r="D454" s="10" t="s">
        <v>156</v>
      </c>
      <c r="E454" s="22">
        <v>126000</v>
      </c>
      <c r="F454" s="23">
        <v>126000</v>
      </c>
      <c r="G454" s="25">
        <f t="shared" si="8"/>
        <v>1</v>
      </c>
    </row>
    <row r="455" spans="1:7" ht="14.25" customHeight="1">
      <c r="A455" s="11"/>
      <c r="B455" s="11"/>
      <c r="C455" s="9" t="s">
        <v>67</v>
      </c>
      <c r="D455" s="10" t="s">
        <v>22</v>
      </c>
      <c r="E455" s="22">
        <v>29000</v>
      </c>
      <c r="F455" s="23">
        <v>0</v>
      </c>
      <c r="G455" s="25">
        <f t="shared" si="8"/>
        <v>0</v>
      </c>
    </row>
    <row r="456" spans="1:7" ht="14.25" customHeight="1">
      <c r="A456" s="11"/>
      <c r="B456" s="11"/>
      <c r="C456" s="9" t="s">
        <v>27</v>
      </c>
      <c r="D456" s="10" t="s">
        <v>15</v>
      </c>
      <c r="E456" s="22">
        <v>18000</v>
      </c>
      <c r="F456" s="23">
        <v>18000</v>
      </c>
      <c r="G456" s="25">
        <f t="shared" si="8"/>
        <v>1</v>
      </c>
    </row>
    <row r="457" spans="1:7" ht="25.5" customHeight="1">
      <c r="A457" s="11"/>
      <c r="B457" s="11"/>
      <c r="C457" s="9" t="s">
        <v>68</v>
      </c>
      <c r="D457" s="10" t="s">
        <v>16</v>
      </c>
      <c r="E457" s="22">
        <v>1000</v>
      </c>
      <c r="F457" s="23">
        <v>0</v>
      </c>
      <c r="G457" s="25">
        <f t="shared" si="8"/>
        <v>0</v>
      </c>
    </row>
    <row r="458" spans="1:7" ht="25.5">
      <c r="A458" s="11"/>
      <c r="B458" s="2"/>
      <c r="C458" s="9" t="s">
        <v>195</v>
      </c>
      <c r="D458" s="10" t="s">
        <v>16</v>
      </c>
      <c r="E458" s="22">
        <v>2772687</v>
      </c>
      <c r="F458" s="23">
        <v>2298073.36</v>
      </c>
      <c r="G458" s="25">
        <f t="shared" si="8"/>
        <v>0.8288253812998004</v>
      </c>
    </row>
    <row r="459" spans="1:7" ht="25.5">
      <c r="A459" s="11"/>
      <c r="B459" s="11"/>
      <c r="C459" s="9" t="s">
        <v>17</v>
      </c>
      <c r="D459" s="10" t="s">
        <v>16</v>
      </c>
      <c r="E459" s="22">
        <v>1204535</v>
      </c>
      <c r="F459" s="23">
        <v>1000628.89</v>
      </c>
      <c r="G459" s="25">
        <f t="shared" si="8"/>
        <v>0.8307179866089404</v>
      </c>
    </row>
    <row r="460" spans="1:7" ht="15.75" customHeight="1">
      <c r="A460" s="11"/>
      <c r="B460" s="13" t="s">
        <v>95</v>
      </c>
      <c r="C460" s="2"/>
      <c r="D460" s="10" t="s">
        <v>91</v>
      </c>
      <c r="E460" s="22">
        <f>E461+E462</f>
        <v>59181</v>
      </c>
      <c r="F460" s="22">
        <f>F461+F462</f>
        <v>51114.7</v>
      </c>
      <c r="G460" s="25">
        <f t="shared" si="8"/>
        <v>0.8637011878812456</v>
      </c>
    </row>
    <row r="461" spans="1:7" ht="69" customHeight="1">
      <c r="A461" s="11"/>
      <c r="B461" s="13"/>
      <c r="C461" s="9" t="s">
        <v>89</v>
      </c>
      <c r="D461" s="10" t="s">
        <v>90</v>
      </c>
      <c r="E461" s="22">
        <v>48684</v>
      </c>
      <c r="F461" s="22">
        <v>41000</v>
      </c>
      <c r="G461" s="25">
        <f t="shared" si="8"/>
        <v>0.8421658039602333</v>
      </c>
    </row>
    <row r="462" spans="1:7" ht="17.25" customHeight="1">
      <c r="A462" s="11"/>
      <c r="B462" s="11"/>
      <c r="C462" s="9" t="s">
        <v>66</v>
      </c>
      <c r="D462" s="10" t="s">
        <v>21</v>
      </c>
      <c r="E462" s="22">
        <v>10497</v>
      </c>
      <c r="F462" s="23">
        <v>10114.7</v>
      </c>
      <c r="G462" s="25">
        <f t="shared" si="8"/>
        <v>0.9635800704963323</v>
      </c>
    </row>
    <row r="463" spans="1:7" ht="15.75" customHeight="1">
      <c r="A463" s="5">
        <v>926</v>
      </c>
      <c r="B463" s="5"/>
      <c r="C463" s="9"/>
      <c r="D463" s="6" t="s">
        <v>12</v>
      </c>
      <c r="E463" s="20">
        <f>E464+E483+E487</f>
        <v>2701590</v>
      </c>
      <c r="F463" s="21">
        <f>F464+F483+F487</f>
        <v>1586304.97</v>
      </c>
      <c r="G463" s="24">
        <f t="shared" si="8"/>
        <v>0.5871745786740401</v>
      </c>
    </row>
    <row r="464" spans="1:7" ht="12.75">
      <c r="A464" s="9"/>
      <c r="B464" s="9" t="s">
        <v>96</v>
      </c>
      <c r="C464" s="9"/>
      <c r="D464" s="10" t="s">
        <v>97</v>
      </c>
      <c r="E464" s="22">
        <f>SUM(E465:E482)</f>
        <v>2506502</v>
      </c>
      <c r="F464" s="22">
        <f>SUM(F465:F482)</f>
        <v>1417858.95</v>
      </c>
      <c r="G464" s="25">
        <f t="shared" si="8"/>
        <v>0.565672379275979</v>
      </c>
    </row>
    <row r="465" spans="1:7" ht="25.5">
      <c r="A465" s="9"/>
      <c r="B465" s="9"/>
      <c r="C465" s="9" t="s">
        <v>86</v>
      </c>
      <c r="D465" s="10" t="s">
        <v>35</v>
      </c>
      <c r="E465" s="22">
        <v>6870</v>
      </c>
      <c r="F465" s="22">
        <v>6865.99</v>
      </c>
      <c r="G465" s="25">
        <f t="shared" si="8"/>
        <v>0.9994163027656477</v>
      </c>
    </row>
    <row r="466" spans="1:7" ht="12.75">
      <c r="A466" s="9"/>
      <c r="B466" s="9"/>
      <c r="C466" s="9" t="s">
        <v>48</v>
      </c>
      <c r="D466" s="10" t="s">
        <v>33</v>
      </c>
      <c r="E466" s="22">
        <v>494552</v>
      </c>
      <c r="F466" s="23">
        <v>494521.06</v>
      </c>
      <c r="G466" s="25">
        <f t="shared" si="8"/>
        <v>0.9999374383280222</v>
      </c>
    </row>
    <row r="467" spans="1:7" ht="12.75">
      <c r="A467" s="9"/>
      <c r="B467" s="9"/>
      <c r="C467" s="9" t="s">
        <v>54</v>
      </c>
      <c r="D467" s="10" t="s">
        <v>24</v>
      </c>
      <c r="E467" s="22">
        <v>39868</v>
      </c>
      <c r="F467" s="23">
        <v>39867.28</v>
      </c>
      <c r="G467" s="25">
        <f t="shared" si="8"/>
        <v>0.999981940403331</v>
      </c>
    </row>
    <row r="468" spans="1:7" ht="11.25" customHeight="1">
      <c r="A468" s="9"/>
      <c r="B468" s="9"/>
      <c r="C468" s="9" t="s">
        <v>75</v>
      </c>
      <c r="D468" s="10" t="s">
        <v>25</v>
      </c>
      <c r="E468" s="22">
        <v>82200</v>
      </c>
      <c r="F468" s="23">
        <v>79673.17</v>
      </c>
      <c r="G468" s="25">
        <f t="shared" si="8"/>
        <v>0.9692599756690997</v>
      </c>
    </row>
    <row r="469" spans="1:7" ht="12" customHeight="1">
      <c r="A469" s="9"/>
      <c r="B469" s="9"/>
      <c r="C469" s="9" t="s">
        <v>87</v>
      </c>
      <c r="D469" s="10" t="s">
        <v>26</v>
      </c>
      <c r="E469" s="22">
        <v>12000</v>
      </c>
      <c r="F469" s="23">
        <v>11992.26</v>
      </c>
      <c r="G469" s="25">
        <f t="shared" si="8"/>
        <v>0.999355</v>
      </c>
    </row>
    <row r="470" spans="1:7" ht="12.75" customHeight="1">
      <c r="A470" s="9"/>
      <c r="B470" s="9"/>
      <c r="C470" s="9" t="s">
        <v>158</v>
      </c>
      <c r="D470" s="10" t="s">
        <v>36</v>
      </c>
      <c r="E470" s="22">
        <v>6000</v>
      </c>
      <c r="F470" s="23">
        <v>6000</v>
      </c>
      <c r="G470" s="25">
        <f t="shared" si="8"/>
        <v>1</v>
      </c>
    </row>
    <row r="471" spans="1:7" ht="14.25" customHeight="1">
      <c r="A471" s="9"/>
      <c r="B471" s="9"/>
      <c r="C471" s="9" t="s">
        <v>30</v>
      </c>
      <c r="D471" s="10" t="s">
        <v>31</v>
      </c>
      <c r="E471" s="22">
        <v>3880</v>
      </c>
      <c r="F471" s="23">
        <v>3560</v>
      </c>
      <c r="G471" s="25">
        <f t="shared" si="8"/>
        <v>0.9175257731958762</v>
      </c>
    </row>
    <row r="472" spans="1:7" ht="13.5" customHeight="1">
      <c r="A472" s="9"/>
      <c r="B472" s="9"/>
      <c r="C472" s="9" t="s">
        <v>66</v>
      </c>
      <c r="D472" s="10" t="s">
        <v>21</v>
      </c>
      <c r="E472" s="22">
        <v>93580</v>
      </c>
      <c r="F472" s="23">
        <v>92550.79</v>
      </c>
      <c r="G472" s="25">
        <f t="shared" si="8"/>
        <v>0.9890018166274844</v>
      </c>
    </row>
    <row r="473" spans="1:7" ht="12.75" customHeight="1">
      <c r="A473" s="9"/>
      <c r="B473" s="9"/>
      <c r="C473" s="9" t="s">
        <v>63</v>
      </c>
      <c r="D473" s="10" t="s">
        <v>14</v>
      </c>
      <c r="E473" s="22">
        <v>542045</v>
      </c>
      <c r="F473" s="23">
        <v>542043.1</v>
      </c>
      <c r="G473" s="25">
        <f t="shared" si="8"/>
        <v>0.9999964947559704</v>
      </c>
    </row>
    <row r="474" spans="1:7" ht="12" customHeight="1">
      <c r="A474" s="9"/>
      <c r="B474" s="9"/>
      <c r="C474" s="9" t="s">
        <v>67</v>
      </c>
      <c r="D474" s="10" t="s">
        <v>22</v>
      </c>
      <c r="E474" s="22">
        <v>2500</v>
      </c>
      <c r="F474" s="23">
        <v>2461.6</v>
      </c>
      <c r="G474" s="25">
        <f t="shared" si="8"/>
        <v>0.98464</v>
      </c>
    </row>
    <row r="475" spans="1:7" ht="12" customHeight="1">
      <c r="A475" s="9"/>
      <c r="B475" s="9"/>
      <c r="C475" s="9" t="s">
        <v>142</v>
      </c>
      <c r="D475" s="10" t="s">
        <v>143</v>
      </c>
      <c r="E475" s="22">
        <v>465</v>
      </c>
      <c r="F475" s="23">
        <v>435</v>
      </c>
      <c r="G475" s="25">
        <f t="shared" si="8"/>
        <v>0.9354838709677419</v>
      </c>
    </row>
    <row r="476" spans="1:7" ht="12.75" customHeight="1">
      <c r="A476" s="9"/>
      <c r="B476" s="9"/>
      <c r="C476" s="9" t="s">
        <v>27</v>
      </c>
      <c r="D476" s="10" t="s">
        <v>15</v>
      </c>
      <c r="E476" s="22">
        <v>60670</v>
      </c>
      <c r="F476" s="23">
        <v>60348.8</v>
      </c>
      <c r="G476" s="25">
        <f t="shared" si="8"/>
        <v>0.9947057853964069</v>
      </c>
    </row>
    <row r="477" spans="1:7" ht="13.5" customHeight="1">
      <c r="A477" s="9"/>
      <c r="B477" s="9"/>
      <c r="C477" s="9" t="s">
        <v>37</v>
      </c>
      <c r="D477" s="10" t="s">
        <v>108</v>
      </c>
      <c r="E477" s="22">
        <v>1700</v>
      </c>
      <c r="F477" s="23">
        <v>1666.62</v>
      </c>
      <c r="G477" s="25">
        <f t="shared" si="8"/>
        <v>0.9803647058823529</v>
      </c>
    </row>
    <row r="478" spans="1:7" ht="51">
      <c r="A478" s="9"/>
      <c r="B478" s="9"/>
      <c r="C478" s="9" t="s">
        <v>144</v>
      </c>
      <c r="D478" s="10" t="s">
        <v>220</v>
      </c>
      <c r="E478" s="22">
        <v>1850</v>
      </c>
      <c r="F478" s="23">
        <v>1714.98</v>
      </c>
      <c r="G478" s="25">
        <f t="shared" si="8"/>
        <v>0.9270162162162162</v>
      </c>
    </row>
    <row r="479" spans="1:7" ht="12.75">
      <c r="A479" s="9"/>
      <c r="B479" s="9"/>
      <c r="C479" s="9" t="s">
        <v>64</v>
      </c>
      <c r="D479" s="10" t="s">
        <v>38</v>
      </c>
      <c r="E479" s="22">
        <v>305</v>
      </c>
      <c r="F479" s="23">
        <v>300.9</v>
      </c>
      <c r="G479" s="25">
        <f t="shared" si="8"/>
        <v>0.9865573770491802</v>
      </c>
    </row>
    <row r="480" spans="1:7" ht="12.75">
      <c r="A480" s="9"/>
      <c r="B480" s="9"/>
      <c r="C480" s="9" t="s">
        <v>49</v>
      </c>
      <c r="D480" s="10" t="s">
        <v>23</v>
      </c>
      <c r="E480" s="22">
        <v>7250</v>
      </c>
      <c r="F480" s="23">
        <v>6943</v>
      </c>
      <c r="G480" s="25">
        <f t="shared" si="8"/>
        <v>0.957655172413793</v>
      </c>
    </row>
    <row r="481" spans="1:7" ht="25.5">
      <c r="A481" s="9"/>
      <c r="B481" s="9"/>
      <c r="C481" s="9" t="s">
        <v>50</v>
      </c>
      <c r="D481" s="10" t="s">
        <v>28</v>
      </c>
      <c r="E481" s="22">
        <v>26767</v>
      </c>
      <c r="F481" s="23">
        <v>26409.99</v>
      </c>
      <c r="G481" s="25">
        <f t="shared" si="8"/>
        <v>0.986662308065902</v>
      </c>
    </row>
    <row r="482" spans="1:7" ht="25.5">
      <c r="A482" s="9"/>
      <c r="B482" s="9"/>
      <c r="C482" s="9" t="s">
        <v>68</v>
      </c>
      <c r="D482" s="10" t="s">
        <v>16</v>
      </c>
      <c r="E482" s="22">
        <v>1124000</v>
      </c>
      <c r="F482" s="23">
        <v>40504.41</v>
      </c>
      <c r="G482" s="25">
        <f t="shared" si="8"/>
        <v>0.03603595195729538</v>
      </c>
    </row>
    <row r="483" spans="1:7" ht="25.5">
      <c r="A483" s="9"/>
      <c r="B483" s="9">
        <v>92605</v>
      </c>
      <c r="C483" s="9"/>
      <c r="D483" s="10" t="s">
        <v>138</v>
      </c>
      <c r="E483" s="22">
        <f>SUM(E484:E486)</f>
        <v>179000</v>
      </c>
      <c r="F483" s="22">
        <f>SUM(F484:F486)</f>
        <v>152364.03</v>
      </c>
      <c r="G483" s="25">
        <f t="shared" si="8"/>
        <v>0.8511956983240223</v>
      </c>
    </row>
    <row r="484" spans="1:7" ht="63.75">
      <c r="A484" s="9"/>
      <c r="B484" s="5"/>
      <c r="C484" s="9" t="s">
        <v>89</v>
      </c>
      <c r="D484" s="10" t="s">
        <v>90</v>
      </c>
      <c r="E484" s="22">
        <v>170000</v>
      </c>
      <c r="F484" s="23">
        <v>143499.99</v>
      </c>
      <c r="G484" s="25">
        <f t="shared" si="8"/>
        <v>0.844117588235294</v>
      </c>
    </row>
    <row r="485" spans="1:7" ht="25.5">
      <c r="A485" s="9"/>
      <c r="B485" s="5"/>
      <c r="C485" s="9" t="s">
        <v>73</v>
      </c>
      <c r="D485" s="10" t="s">
        <v>74</v>
      </c>
      <c r="E485" s="22">
        <v>6000</v>
      </c>
      <c r="F485" s="23">
        <v>6000</v>
      </c>
      <c r="G485" s="25">
        <f t="shared" si="8"/>
        <v>1</v>
      </c>
    </row>
    <row r="486" spans="1:7" ht="12.75">
      <c r="A486" s="9"/>
      <c r="B486" s="5"/>
      <c r="C486" s="9" t="s">
        <v>66</v>
      </c>
      <c r="D486" s="10" t="s">
        <v>21</v>
      </c>
      <c r="E486" s="22">
        <v>3000</v>
      </c>
      <c r="F486" s="23">
        <v>2864.04</v>
      </c>
      <c r="G486" s="25">
        <f t="shared" si="8"/>
        <v>0.95468</v>
      </c>
    </row>
    <row r="487" spans="1:7" ht="15.75" customHeight="1">
      <c r="A487" s="9"/>
      <c r="B487" s="13" t="s">
        <v>178</v>
      </c>
      <c r="C487" s="11"/>
      <c r="D487" s="10" t="s">
        <v>91</v>
      </c>
      <c r="E487" s="22">
        <f>E488+E489</f>
        <v>16088</v>
      </c>
      <c r="F487" s="22">
        <f>F488+F489</f>
        <v>16081.99</v>
      </c>
      <c r="G487" s="25">
        <f t="shared" si="8"/>
        <v>0.9996264296369965</v>
      </c>
    </row>
    <row r="488" spans="1:7" ht="15.75" customHeight="1">
      <c r="A488" s="9"/>
      <c r="B488" s="13"/>
      <c r="C488" s="9" t="s">
        <v>66</v>
      </c>
      <c r="D488" s="10" t="s">
        <v>21</v>
      </c>
      <c r="E488" s="22">
        <v>7438</v>
      </c>
      <c r="F488" s="23">
        <v>7433.65</v>
      </c>
      <c r="G488" s="25">
        <f t="shared" si="8"/>
        <v>0.9994151653670341</v>
      </c>
    </row>
    <row r="489" spans="1:7" ht="14.25" customHeight="1">
      <c r="A489" s="11"/>
      <c r="B489" s="5"/>
      <c r="C489" s="9">
        <v>4300</v>
      </c>
      <c r="D489" s="10" t="s">
        <v>15</v>
      </c>
      <c r="E489" s="22">
        <v>8650</v>
      </c>
      <c r="F489" s="23">
        <v>8648.34</v>
      </c>
      <c r="G489" s="25">
        <f t="shared" si="8"/>
        <v>0.9998080924855491</v>
      </c>
    </row>
    <row r="490" spans="1:7" ht="16.5" customHeight="1">
      <c r="A490" s="11"/>
      <c r="B490" s="9"/>
      <c r="C490" s="5"/>
      <c r="D490" s="6" t="s">
        <v>223</v>
      </c>
      <c r="E490" s="20">
        <f>E11+E25+E36+E44+E55+E65+E116+E133+E158+E166+E169+E174+E302+E326+E384+E404+E416+E439+E463</f>
        <v>44837329.5</v>
      </c>
      <c r="F490" s="20">
        <f>F11+F25+F36+F44+F55+F65+F116+F133+F158+F166+F169+F174+F302+F326+F384+F404+F416+F439+F463</f>
        <v>40891588.33</v>
      </c>
      <c r="G490" s="24">
        <f t="shared" si="8"/>
        <v>0.9119987471599975</v>
      </c>
    </row>
    <row r="491" ht="17.25" customHeight="1"/>
    <row r="492" ht="20.25" customHeight="1"/>
    <row r="493" ht="27" customHeight="1"/>
    <row r="498" spans="1:7" s="8" customFormat="1" ht="12.75">
      <c r="A498" s="1"/>
      <c r="B498" s="1"/>
      <c r="C498" s="1"/>
      <c r="D498" s="2"/>
      <c r="E498" s="3"/>
      <c r="F498" s="3"/>
      <c r="G498" s="3"/>
    </row>
    <row r="508" ht="38.25" customHeight="1"/>
    <row r="509" ht="38.25" customHeight="1"/>
    <row r="510" spans="1:7" s="8" customFormat="1" ht="12.75">
      <c r="A510" s="1"/>
      <c r="B510" s="1"/>
      <c r="C510" s="1"/>
      <c r="D510" s="2"/>
      <c r="E510" s="3"/>
      <c r="F510" s="3"/>
      <c r="G510" s="3"/>
    </row>
    <row r="517" ht="12.75">
      <c r="H517" s="18"/>
    </row>
    <row r="518" ht="12.75">
      <c r="H518" s="18"/>
    </row>
    <row r="542" ht="12.75">
      <c r="H542" s="18"/>
    </row>
    <row r="543" ht="12.75">
      <c r="H543" s="18"/>
    </row>
    <row r="564" ht="12.75">
      <c r="H564" s="18"/>
    </row>
    <row r="565" ht="12.75">
      <c r="H565" s="18"/>
    </row>
    <row r="611" spans="1:7" s="8" customFormat="1" ht="12.75">
      <c r="A611" s="1"/>
      <c r="B611" s="1"/>
      <c r="C611" s="1"/>
      <c r="D611" s="2"/>
      <c r="E611" s="3"/>
      <c r="F611" s="3"/>
      <c r="G611" s="3"/>
    </row>
    <row r="627" spans="1:7" s="8" customFormat="1" ht="12.75">
      <c r="A627" s="1"/>
      <c r="B627" s="1"/>
      <c r="C627" s="1"/>
      <c r="D627" s="2"/>
      <c r="E627" s="3"/>
      <c r="F627" s="3"/>
      <c r="G627" s="3"/>
    </row>
    <row r="628" ht="39" customHeight="1"/>
  </sheetData>
  <sheetProtection/>
  <mergeCells count="4">
    <mergeCell ref="E3:G3"/>
    <mergeCell ref="E2:G2"/>
    <mergeCell ref="E4:G4"/>
    <mergeCell ref="A6:G6"/>
  </mergeCells>
  <printOptions horizontalCentered="1"/>
  <pageMargins left="0" right="0" top="0.984251968503937" bottom="0.984251968503937" header="0" footer="0.3937007874015748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Rada Miejska</cp:lastModifiedBy>
  <cp:lastPrinted>2012-03-27T12:06:59Z</cp:lastPrinted>
  <dcterms:created xsi:type="dcterms:W3CDTF">2005-10-26T06:25:48Z</dcterms:created>
  <dcterms:modified xsi:type="dcterms:W3CDTF">2012-09-24T08:52:34Z</dcterms:modified>
  <cp:category/>
  <cp:version/>
  <cp:contentType/>
  <cp:contentStatus/>
</cp:coreProperties>
</file>