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Zał nr.1" sheetId="1" r:id="rId1"/>
  </sheets>
  <definedNames/>
  <calcPr fullCalcOnLoad="1"/>
</workbook>
</file>

<file path=xl/sharedStrings.xml><?xml version="1.0" encoding="utf-8"?>
<sst xmlns="http://schemas.openxmlformats.org/spreadsheetml/2006/main" count="398" uniqueCount="215">
  <si>
    <t>Dział</t>
  </si>
  <si>
    <t>Rozdział</t>
  </si>
  <si>
    <t xml:space="preserve">ROLNICTWO  I  ŁOWIECTWO </t>
  </si>
  <si>
    <t>LEŚNICTWO</t>
  </si>
  <si>
    <t xml:space="preserve">TRANSPORT  I  ŁĄCZNOŚĆ </t>
  </si>
  <si>
    <t>Dotacje celowe otrzymane z powiatu na zadania bieżące realizowane na podstawie porozumień (umów) między jednostkami samorządu terytorialnego</t>
  </si>
  <si>
    <t>GOSPODARKA  MIESZKANIOWA</t>
  </si>
  <si>
    <t>Wpływy z opłat za zarząd , użytkowanie i użytkowanie wieczyste nieruchomości</t>
  </si>
  <si>
    <t>Wpływy z tytułu przekształcenia prawa użytkowania wieczystego przysługującego osobom fizycznym w prawo własności</t>
  </si>
  <si>
    <t>Pozostałe odsetki</t>
  </si>
  <si>
    <t>ADMINISTRACJA  PUBLICZNA</t>
  </si>
  <si>
    <t>URZĘDY NACZELNYCH ORGANÓW WŁADZY PAŃSTWOWEJ , KONTROLI  I  OCHRONY PRAWA ORAZ SĄDOWNICTWA</t>
  </si>
  <si>
    <t>Dotacje celowe otrzymane z budżetu państwa na realizację zadań bieżących z zakresu administracji rządowej oraz innych zadań zleconych gminie ustawami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</si>
  <si>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</si>
  <si>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</si>
  <si>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</si>
  <si>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</si>
  <si>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</si>
  <si>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</si>
  <si>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miejscowej</t>
  </si>
  <si>
    <t>Podatek od czynności cywilno-prawnych</t>
  </si>
  <si>
    <t>Wpływy z opłaty skarbowej</t>
  </si>
  <si>
    <t>Podatek dochodowy od osób fizycznych</t>
  </si>
  <si>
    <t>Podatek dochodowy od osób prawnych</t>
  </si>
  <si>
    <t>RÓŻNE ROZLICZENIA</t>
  </si>
  <si>
    <t>Subwencje ogólne z budżetu państwa</t>
  </si>
  <si>
    <t>OŚWIATA I WYCHOWANIE</t>
  </si>
  <si>
    <t>Dotacje celowe otrzymane z budżetu państwa  na realizację zadań własnych zadań bieżących gmin</t>
  </si>
  <si>
    <t>Wpływy z usług</t>
  </si>
  <si>
    <t>Wpływy z opłat za zezwolenia na sprzedaż alkoholu</t>
  </si>
  <si>
    <t>POMOC SPOŁECZNA</t>
  </si>
  <si>
    <t>Dotacje celowe otrzymywane z budżetu państwa na realizację zadań bieżących z zakresu administracji rządowej oraz innych zadań zleconych gminie ustawami</t>
  </si>
  <si>
    <t>R A Z E M</t>
  </si>
  <si>
    <t>010</t>
  </si>
  <si>
    <t>§</t>
  </si>
  <si>
    <t>T r e ś ć</t>
  </si>
  <si>
    <t>0830</t>
  </si>
  <si>
    <t>0480</t>
  </si>
  <si>
    <t>0020</t>
  </si>
  <si>
    <t>0010</t>
  </si>
  <si>
    <t>0910</t>
  </si>
  <si>
    <t>0310</t>
  </si>
  <si>
    <t>0320</t>
  </si>
  <si>
    <t>0330</t>
  </si>
  <si>
    <t>0340</t>
  </si>
  <si>
    <t>0430</t>
  </si>
  <si>
    <t>0440</t>
  </si>
  <si>
    <t>0500</t>
  </si>
  <si>
    <t>0410</t>
  </si>
  <si>
    <t>0470</t>
  </si>
  <si>
    <t>0750</t>
  </si>
  <si>
    <t>0760</t>
  </si>
  <si>
    <t>0920</t>
  </si>
  <si>
    <t>0350</t>
  </si>
  <si>
    <t>KULTURA I OCHRONA DZIEDZICTWA NARODOWEGO</t>
  </si>
  <si>
    <t>KULTURA FIZYCZNA I SPORT</t>
  </si>
  <si>
    <t>020</t>
  </si>
  <si>
    <t>2920</t>
  </si>
  <si>
    <t>2010</t>
  </si>
  <si>
    <t>75616</t>
  </si>
  <si>
    <t>0360</t>
  </si>
  <si>
    <t>Podatek od spadków i darowizn</t>
  </si>
  <si>
    <t>75831</t>
  </si>
  <si>
    <t>Dotacje celowe otrzymane z budżetu państwa na realizację  własnych zadań bieżących gmin</t>
  </si>
  <si>
    <t>Dotacje celowe otrzymane z budżetu państwa na realizację własnych zadań bieżących gmin</t>
  </si>
  <si>
    <t>Dotacje celowe otrzymane z budżetu państwa na realizacje własnych zadan bieżących gmin</t>
  </si>
  <si>
    <t>02001</t>
  </si>
  <si>
    <t>Załącznik nr 1</t>
  </si>
  <si>
    <t>GOSPODARKA LEŚNA</t>
  </si>
  <si>
    <t>GOSPODARKA GRUNTAMI I NIERUCHOMOŚCIAMI</t>
  </si>
  <si>
    <t>URZĘDY WOJEWÓDZKIE</t>
  </si>
  <si>
    <t>Dotacje celowe otrzymane z budżetu państwa na realizację zadań bieżących z zakresu administracji rządowej oraz innych zadań zleconych gminie (związkom gmin ) ustawami</t>
  </si>
  <si>
    <t>URZĘDY GMIN (MIAST I MIAST NA PRAWACH POWIATU)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</si>
  <si>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</si>
  <si>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</si>
  <si>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DOCHODY OD OSÓB PRAWNYCH , OD OSÓB FIZYCZNYCH I INNYCH JEDNOSTEK NIEPOSIADAJĄCYCH OSOBOWOŚCI PRAWNEJ ORAZ WYDATKI ZWIĄZANE Z ICH POBOREM</t>
  </si>
  <si>
    <t>WPŁYWY Z PODATKU DOCHODOWEGO OD OSÓB FIZYCZNYCH</t>
  </si>
  <si>
    <t>921</t>
  </si>
  <si>
    <t>926</t>
  </si>
  <si>
    <t>92601</t>
  </si>
  <si>
    <t>OBIEKTY SPORTOWE</t>
  </si>
  <si>
    <t>1</t>
  </si>
  <si>
    <t>2</t>
  </si>
  <si>
    <t>3</t>
  </si>
  <si>
    <r>
      <t>Podatek od działalności gospodarczej osób fizycznych opłacany w formie karty podatkowej</t>
    </r>
    <r>
      <rPr>
        <u val="single"/>
        <sz val="12"/>
        <rFont val="Times New Roman"/>
        <family val="1"/>
      </rPr>
      <t xml:space="preserve"> </t>
    </r>
  </si>
  <si>
    <t>SZKOŁY PODSTAWOWE</t>
  </si>
  <si>
    <t xml:space="preserve">PRZEDSZKOLA </t>
  </si>
  <si>
    <t>WPŁYWY Z PODATKU ROLNEGO, PODATKU LEŚNEGO, PODATKU OD CZYNNOŚCI CYWILNOPRAWNYCH, PODATKU OD SPADKÓW I DAROWIZN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</si>
  <si>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</si>
  <si>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</si>
  <si>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</si>
  <si>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</si>
  <si>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</si>
  <si>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</si>
  <si>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</si>
  <si>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GIMNAZJA</t>
  </si>
  <si>
    <t>ZESPOŁY OBSŁUGI EKONOMICZNO-ADMINISTRACYJNEJ SZKÓŁ</t>
  </si>
  <si>
    <t>POZOSTAŁA DZIAŁALNOŚĆ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</si>
  <si>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</si>
  <si>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</si>
  <si>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</si>
  <si>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</si>
  <si>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</si>
  <si>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2030</t>
  </si>
  <si>
    <t>Dochody z najmu i dzierżawy składników majątkowych Skarbu Państwa , jednostek samorządu terytorialnego lub innych jednostek zaliczanych do sektora finansów publicznych oraz innych umów o podobnym charakterze</t>
  </si>
  <si>
    <t>0690</t>
  </si>
  <si>
    <t>Wpływy z różnych opłat</t>
  </si>
  <si>
    <t>01095</t>
  </si>
  <si>
    <t>2910</t>
  </si>
  <si>
    <t>0770</t>
  </si>
  <si>
    <t xml:space="preserve">Wpłaty z tytułu odpłatnego nabycia prawa własności oraz prawa użytkowania wieczystego nieruchomości </t>
  </si>
  <si>
    <t>2320</t>
  </si>
  <si>
    <t>710</t>
  </si>
  <si>
    <t>DZIAŁALNOŚĆ USŁUGOWA</t>
  </si>
  <si>
    <t xml:space="preserve">REALIZACJA DOCHODÓW BUDŻETU GMINY DOBRE MIASTO </t>
  </si>
  <si>
    <t>0970</t>
  </si>
  <si>
    <t>Wpływy z różnych dochodów</t>
  </si>
  <si>
    <t>80113</t>
  </si>
  <si>
    <t>DOWOŻENIE UCZNIÓW DO SZKÓŁ</t>
  </si>
  <si>
    <t>2700</t>
  </si>
  <si>
    <t>854</t>
  </si>
  <si>
    <t>EDUKACYJNA OPIEKA WYCHOWAWCZA</t>
  </si>
  <si>
    <t>85415</t>
  </si>
  <si>
    <t>POMOC MATERIALNA DLA UCZNIÓW</t>
  </si>
  <si>
    <t>92105</t>
  </si>
  <si>
    <t>POZOSTAŁE ZADANIA W ZAKRESIE KULTURY</t>
  </si>
  <si>
    <t>2710</t>
  </si>
  <si>
    <t xml:space="preserve">Wpływy z tytułu pomocy finansowej udzielonej miedzy jednostkami samorządu terytorialnego na dofinansowanie własnych zadań bieżących </t>
  </si>
  <si>
    <t>0580</t>
  </si>
  <si>
    <t>Grzywny i inne kary pieniężne od osób prawnych i innych jednostek organizacyjnych</t>
  </si>
  <si>
    <t>x</t>
  </si>
  <si>
    <t>0460</t>
  </si>
  <si>
    <t>Wpływy z opłaty eksploatacyjnej</t>
  </si>
  <si>
    <t>75619</t>
  </si>
  <si>
    <t>WPŁYWY Z RÓŻNYCH ROZLICZEŃ</t>
  </si>
  <si>
    <t>80103</t>
  </si>
  <si>
    <t>ODDZIAŁY PRZEDSZKOLNE W SZKOŁACH PODSTAWOWYCH</t>
  </si>
  <si>
    <t>Środki na dofinansowanie własnych zadań bieżących gmin ( związków gmin), powiatów (związków powiatów), samorządów województw, pozyskane z innych źródeł</t>
  </si>
  <si>
    <t>2360</t>
  </si>
  <si>
    <t>85401</t>
  </si>
  <si>
    <t>ŚWIETLICE SZKONE</t>
  </si>
  <si>
    <t>900</t>
  </si>
  <si>
    <t>GOSPODARKA KOMUNALNA I OCHRONA ŚRODOWISKA</t>
  </si>
  <si>
    <t>90003</t>
  </si>
  <si>
    <t>OCZYSZCZANIE MIAST I WSI</t>
  </si>
  <si>
    <t>0400</t>
  </si>
  <si>
    <t>Wpływy z opłaty produktowej</t>
  </si>
  <si>
    <t>Wskaźnik %                   6 : 5</t>
  </si>
  <si>
    <t>60016</t>
  </si>
  <si>
    <t>DROGI PUBLICZNE GMINNE</t>
  </si>
  <si>
    <t>853</t>
  </si>
  <si>
    <t>POZOSTAŁE ZADANIA W ZAKRESIE POLITYKI SPOŁECZNEJ</t>
  </si>
  <si>
    <t>85395</t>
  </si>
  <si>
    <t>2009</t>
  </si>
  <si>
    <t>do rocznego sprawozdania z  wykonania budżetu</t>
  </si>
  <si>
    <t>6330</t>
  </si>
  <si>
    <t>Dotacje celowe otrzymane z budżetu państwa na realizację inwestycji i zakupów inwestycyjnych własnych gmin ( związków gmin)</t>
  </si>
  <si>
    <t>630</t>
  </si>
  <si>
    <t>TURYSTYKA</t>
  </si>
  <si>
    <t>63003</t>
  </si>
  <si>
    <t>ZADANIA W ZAKRESIE UPOWSZECHNIANIA TURYSTYKI</t>
  </si>
  <si>
    <t>0870</t>
  </si>
  <si>
    <t>Wpływy ze sprzedaży składników majątkowych</t>
  </si>
  <si>
    <t>75805</t>
  </si>
  <si>
    <t>CZĘŚĆ REKOMPENSUJĄCA SUBWENCJI OGÓLNEJ DLA GMIN</t>
  </si>
  <si>
    <t>92116</t>
  </si>
  <si>
    <t>BIBLIOTEKI</t>
  </si>
  <si>
    <t>6300</t>
  </si>
  <si>
    <t xml:space="preserve">Wpływy z tytułu pomocy finansowej udzielonej miedzy jednostkami samorządu terytorialnego na dofinansowanie własnych zadań inwestycyjnych i zakupów imwestycyjnych </t>
  </si>
  <si>
    <t>6207</t>
  </si>
  <si>
    <t>Dotacje celowe w ramach programów finansowanych z udziałem środków europejskich</t>
  </si>
  <si>
    <t>63095</t>
  </si>
  <si>
    <t>Wpływy ze zwrotów dotacji oraz płatności, w tym wykorzystanych niezgodnie z przeznaczeniem lub wykorzystanych z naruszeniem procedur o których mowa w art.. 184 ustawy, pobranych nienależnie lub w nadmiernej wysokości</t>
  </si>
  <si>
    <t>Dotacje celowe otrzymane z budżetu państwa  na realizację zadań własnych zadań bieżących gmin (związków gmin)</t>
  </si>
  <si>
    <t>2007</t>
  </si>
  <si>
    <t>Dotacje celowe w ramach programów finansowanych z udziałem środków europejskich lub płatności w ramach budżetu środków europejskich</t>
  </si>
  <si>
    <t>851</t>
  </si>
  <si>
    <t>OCHRONA ZDROWIA</t>
  </si>
  <si>
    <t>85154</t>
  </si>
  <si>
    <t>PRZECIWDZIAŁANIE ALKOHOLIZMOWI</t>
  </si>
  <si>
    <t>85216</t>
  </si>
  <si>
    <t>ZASIŁKI STAŁE</t>
  </si>
  <si>
    <t>90019</t>
  </si>
  <si>
    <t>WPŁYWY I WYDATKI ZWIĄZANE Z GROMADZENIEM ŚRODKÓW Z OPŁAT I KAR ZA KORZYSTANIE ZE ŚRODOWISKA</t>
  </si>
  <si>
    <t>92120</t>
  </si>
  <si>
    <t>OCHRONA ZABYTKÓW I OPIEKA NAD ZABYTKAMI</t>
  </si>
  <si>
    <t>Gminy Dobre Miasto za 2012 r.</t>
  </si>
  <si>
    <t>ZA  2012 r.</t>
  </si>
  <si>
    <t>Plan                       na 2012 rok</t>
  </si>
  <si>
    <t>Wykonanie           za 2012 r.</t>
  </si>
  <si>
    <t>60095</t>
  </si>
  <si>
    <t>71004</t>
  </si>
  <si>
    <t>PLANY ZAGOSPODAROWANIA PRZESTRZENNEGO</t>
  </si>
  <si>
    <t>2990</t>
  </si>
  <si>
    <t>Wpłata środków finansowych z niewykorzystanych w terminie wydatków, które nie wygasają z upływem roku budzetowego</t>
  </si>
  <si>
    <t>71014</t>
  </si>
  <si>
    <t>OPRACOWANIA GEODEZYJNE I KARTOGRAFICZNE</t>
  </si>
  <si>
    <t>75095</t>
  </si>
  <si>
    <t>75802</t>
  </si>
  <si>
    <t>UZUPEŁNIENIE SUBWENCJI OGÓLNEJ DLA JEDNOSTEK SAMORZĄDU TERYTORIALNEGO</t>
  </si>
  <si>
    <t>2750</t>
  </si>
  <si>
    <t>Środki na uzupełnienie dochodów gmin</t>
  </si>
  <si>
    <t>2001</t>
  </si>
  <si>
    <t>85195</t>
  </si>
  <si>
    <t>85203</t>
  </si>
  <si>
    <t>OŚRODKI WSPARCIA</t>
  </si>
  <si>
    <t>85206</t>
  </si>
  <si>
    <t>WSPIERANIE RODZINY</t>
  </si>
  <si>
    <t>85278</t>
  </si>
  <si>
    <t>USUWANIE SKUTKÓW KLĘSK ŻYWIOŁOWYCH</t>
  </si>
  <si>
    <t>90095</t>
  </si>
  <si>
    <t>2440</t>
  </si>
  <si>
    <t>Dotacje otrzymane z państwowych fumduszy celowych na realizację zadań bieżących jednostek sektora finansów publicznych</t>
  </si>
  <si>
    <t>8020</t>
  </si>
  <si>
    <t>Wpływy z tytułu poręczeń i gwarancji, w tym należności uboczne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</si>
</sst>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46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43" fontId="10" fillId="33" borderId="12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1"/>
  <sheetViews>
    <sheetView tabSelected="1" view="pageBreakPreview" zoomScaleNormal="75" zoomScaleSheetLayoutView="100" zoomScalePageLayoutView="0" workbookViewId="0" topLeftCell="A184">
      <selection activeCell="F199" sqref="F199"/>
    </sheetView>
  </sheetViews>
  <sheetFormatPr defaultColWidth="9.00390625" defaultRowHeight="12.75"/>
  <cols>
    <col min="1" max="1" width="7.125" style="2" customWidth="1"/>
    <col min="2" max="2" width="10.625" style="2" customWidth="1"/>
    <col min="3" max="3" width="6.00390625" style="2" customWidth="1"/>
    <col min="4" max="4" width="43.625" style="1" customWidth="1"/>
    <col min="5" max="5" width="17.625" style="7" customWidth="1"/>
    <col min="6" max="6" width="17.75390625" style="7" customWidth="1"/>
    <col min="7" max="7" width="13.125" style="4" customWidth="1"/>
    <col min="8" max="16384" width="9.125" style="1" customWidth="1"/>
  </cols>
  <sheetData>
    <row r="1" spans="5:7" ht="12.75" customHeight="1">
      <c r="E1" s="37" t="s">
        <v>67</v>
      </c>
      <c r="F1" s="37"/>
      <c r="G1" s="37"/>
    </row>
    <row r="2" spans="5:7" ht="12.75">
      <c r="E2" s="38" t="s">
        <v>154</v>
      </c>
      <c r="F2" s="38"/>
      <c r="G2" s="38"/>
    </row>
    <row r="3" spans="5:7" ht="12.75">
      <c r="E3" s="38" t="s">
        <v>186</v>
      </c>
      <c r="F3" s="38"/>
      <c r="G3" s="38"/>
    </row>
    <row r="4" spans="5:7" ht="12.75">
      <c r="E4" s="22"/>
      <c r="F4" s="22"/>
      <c r="G4" s="22"/>
    </row>
    <row r="5" spans="5:7" ht="12.75">
      <c r="E5" s="22"/>
      <c r="F5" s="22"/>
      <c r="G5" s="22"/>
    </row>
    <row r="6" spans="5:7" ht="12.75">
      <c r="E6" s="36"/>
      <c r="F6" s="36"/>
      <c r="G6" s="36"/>
    </row>
    <row r="7" spans="1:7" ht="25.5" customHeight="1">
      <c r="A7" s="35" t="s">
        <v>114</v>
      </c>
      <c r="B7" s="35"/>
      <c r="C7" s="35"/>
      <c r="D7" s="35"/>
      <c r="E7" s="35"/>
      <c r="F7" s="35"/>
      <c r="G7" s="35"/>
    </row>
    <row r="8" spans="1:7" ht="25.5" customHeight="1">
      <c r="A8" s="35" t="s">
        <v>187</v>
      </c>
      <c r="B8" s="35"/>
      <c r="C8" s="35"/>
      <c r="D8" s="35"/>
      <c r="E8" s="35"/>
      <c r="F8" s="35"/>
      <c r="G8" s="35"/>
    </row>
    <row r="9" spans="1:7" ht="11.25" customHeight="1">
      <c r="A9" s="21"/>
      <c r="B9" s="21"/>
      <c r="C9" s="21"/>
      <c r="D9" s="21"/>
      <c r="E9" s="21"/>
      <c r="F9" s="21"/>
      <c r="G9" s="21"/>
    </row>
    <row r="10" spans="1:7" ht="15.75" customHeight="1">
      <c r="A10" s="41" t="s">
        <v>0</v>
      </c>
      <c r="B10" s="41" t="s">
        <v>1</v>
      </c>
      <c r="C10" s="41" t="s">
        <v>34</v>
      </c>
      <c r="D10" s="43" t="s">
        <v>35</v>
      </c>
      <c r="E10" s="39" t="s">
        <v>188</v>
      </c>
      <c r="F10" s="39" t="s">
        <v>189</v>
      </c>
      <c r="G10" s="45" t="s">
        <v>147</v>
      </c>
    </row>
    <row r="11" spans="1:7" ht="30.75" customHeight="1">
      <c r="A11" s="42"/>
      <c r="B11" s="42"/>
      <c r="C11" s="42"/>
      <c r="D11" s="44"/>
      <c r="E11" s="40"/>
      <c r="F11" s="40"/>
      <c r="G11" s="46"/>
    </row>
    <row r="12" spans="1:7" ht="15.75" customHeight="1">
      <c r="A12" s="16" t="s">
        <v>81</v>
      </c>
      <c r="B12" s="16" t="s">
        <v>82</v>
      </c>
      <c r="C12" s="16" t="s">
        <v>83</v>
      </c>
      <c r="D12" s="17">
        <v>4</v>
      </c>
      <c r="E12" s="18">
        <v>5</v>
      </c>
      <c r="F12" s="18">
        <v>6</v>
      </c>
      <c r="G12" s="17">
        <v>7</v>
      </c>
    </row>
    <row r="13" spans="1:7" s="3" customFormat="1" ht="25.5" customHeight="1">
      <c r="A13" s="14" t="s">
        <v>33</v>
      </c>
      <c r="B13" s="14"/>
      <c r="C13" s="14"/>
      <c r="D13" s="15" t="s">
        <v>2</v>
      </c>
      <c r="E13" s="23">
        <f>E14</f>
        <v>294525.42000000004</v>
      </c>
      <c r="F13" s="23">
        <f>F14</f>
        <v>318534.93</v>
      </c>
      <c r="G13" s="24">
        <f aca="true" t="shared" si="0" ref="G13:G59">F13/E13</f>
        <v>1.0815193133414425</v>
      </c>
    </row>
    <row r="14" spans="1:7" ht="24" customHeight="1">
      <c r="A14" s="9"/>
      <c r="B14" s="8" t="s">
        <v>107</v>
      </c>
      <c r="C14" s="9"/>
      <c r="D14" s="10" t="s">
        <v>97</v>
      </c>
      <c r="E14" s="25">
        <f>E15+E16+E17</f>
        <v>294525.42000000004</v>
      </c>
      <c r="F14" s="25">
        <f>F15+F16+F17</f>
        <v>318534.93</v>
      </c>
      <c r="G14" s="31">
        <f t="shared" si="0"/>
        <v>1.0815193133414425</v>
      </c>
    </row>
    <row r="15" spans="1:7" ht="52.5" customHeight="1">
      <c r="A15" s="9"/>
      <c r="B15" s="8"/>
      <c r="C15" s="9" t="s">
        <v>109</v>
      </c>
      <c r="D15" s="10" t="s">
        <v>110</v>
      </c>
      <c r="E15" s="25">
        <v>33000</v>
      </c>
      <c r="F15" s="25">
        <v>55555.8</v>
      </c>
      <c r="G15" s="31">
        <f t="shared" si="0"/>
        <v>1.683509090909091</v>
      </c>
    </row>
    <row r="16" spans="1:7" ht="22.5" customHeight="1">
      <c r="A16" s="9"/>
      <c r="B16" s="8"/>
      <c r="C16" s="9" t="s">
        <v>52</v>
      </c>
      <c r="D16" s="9" t="s">
        <v>9</v>
      </c>
      <c r="E16" s="25">
        <v>0</v>
      </c>
      <c r="F16" s="25">
        <v>1453.71</v>
      </c>
      <c r="G16" s="31" t="s">
        <v>130</v>
      </c>
    </row>
    <row r="17" spans="1:7" ht="68.25" customHeight="1">
      <c r="A17" s="9"/>
      <c r="B17" s="8"/>
      <c r="C17" s="9" t="s">
        <v>58</v>
      </c>
      <c r="D17" s="9" t="s">
        <v>12</v>
      </c>
      <c r="E17" s="25">
        <v>261525.42</v>
      </c>
      <c r="F17" s="25">
        <v>261525.42</v>
      </c>
      <c r="G17" s="31">
        <f t="shared" si="0"/>
        <v>1</v>
      </c>
    </row>
    <row r="18" spans="1:7" s="3" customFormat="1" ht="28.5" customHeight="1">
      <c r="A18" s="14" t="s">
        <v>56</v>
      </c>
      <c r="B18" s="14"/>
      <c r="C18" s="14"/>
      <c r="D18" s="14" t="s">
        <v>3</v>
      </c>
      <c r="E18" s="23">
        <f>E19</f>
        <v>3650</v>
      </c>
      <c r="F18" s="23">
        <f>F19</f>
        <v>10052.18</v>
      </c>
      <c r="G18" s="24">
        <f t="shared" si="0"/>
        <v>2.7540219178082195</v>
      </c>
    </row>
    <row r="19" spans="1:7" ht="19.5" customHeight="1">
      <c r="A19" s="9"/>
      <c r="B19" s="8" t="s">
        <v>66</v>
      </c>
      <c r="C19" s="11"/>
      <c r="D19" s="8" t="s">
        <v>68</v>
      </c>
      <c r="E19" s="25">
        <f>E20</f>
        <v>3650</v>
      </c>
      <c r="F19" s="25">
        <f>F20</f>
        <v>10052.18</v>
      </c>
      <c r="G19" s="31">
        <f t="shared" si="0"/>
        <v>2.7540219178082195</v>
      </c>
    </row>
    <row r="20" spans="1:7" ht="86.25" customHeight="1">
      <c r="A20" s="9"/>
      <c r="B20" s="9"/>
      <c r="C20" s="9" t="s">
        <v>50</v>
      </c>
      <c r="D20" s="9" t="s">
        <v>104</v>
      </c>
      <c r="E20" s="26">
        <v>3650</v>
      </c>
      <c r="F20" s="26">
        <v>10052.18</v>
      </c>
      <c r="G20" s="31">
        <f t="shared" si="0"/>
        <v>2.7540219178082195</v>
      </c>
    </row>
    <row r="21" spans="1:7" s="5" customFormat="1" ht="29.25" customHeight="1">
      <c r="A21" s="14">
        <v>600</v>
      </c>
      <c r="B21" s="14"/>
      <c r="C21" s="14"/>
      <c r="D21" s="14" t="s">
        <v>4</v>
      </c>
      <c r="E21" s="23">
        <f>E22+E26</f>
        <v>323851</v>
      </c>
      <c r="F21" s="23">
        <f>F22+F26</f>
        <v>372564.15</v>
      </c>
      <c r="G21" s="24">
        <f t="shared" si="0"/>
        <v>1.150418402289942</v>
      </c>
    </row>
    <row r="22" spans="1:7" ht="25.5" customHeight="1">
      <c r="A22" s="12"/>
      <c r="B22" s="9" t="s">
        <v>148</v>
      </c>
      <c r="C22" s="9"/>
      <c r="D22" s="9" t="s">
        <v>149</v>
      </c>
      <c r="E22" s="26">
        <f>E23+E24+E25</f>
        <v>287951</v>
      </c>
      <c r="F22" s="26">
        <f>F23+F24+F25</f>
        <v>296429</v>
      </c>
      <c r="G22" s="31">
        <f t="shared" si="0"/>
        <v>1.029442509315821</v>
      </c>
    </row>
    <row r="23" spans="1:7" ht="25.5" customHeight="1">
      <c r="A23" s="12"/>
      <c r="B23" s="9"/>
      <c r="C23" s="9" t="s">
        <v>105</v>
      </c>
      <c r="D23" s="9" t="s">
        <v>106</v>
      </c>
      <c r="E23" s="26">
        <v>0</v>
      </c>
      <c r="F23" s="26">
        <v>8478</v>
      </c>
      <c r="G23" s="31" t="s">
        <v>130</v>
      </c>
    </row>
    <row r="24" spans="1:7" ht="81.75" customHeight="1">
      <c r="A24" s="12"/>
      <c r="B24" s="9"/>
      <c r="C24" s="9" t="s">
        <v>167</v>
      </c>
      <c r="D24" s="9" t="s">
        <v>168</v>
      </c>
      <c r="E24" s="26">
        <v>50000</v>
      </c>
      <c r="F24" s="26">
        <v>50000</v>
      </c>
      <c r="G24" s="31">
        <f>F24/E24</f>
        <v>1</v>
      </c>
    </row>
    <row r="25" spans="1:7" ht="70.5" customHeight="1">
      <c r="A25" s="12"/>
      <c r="B25" s="9"/>
      <c r="C25" s="9" t="s">
        <v>155</v>
      </c>
      <c r="D25" s="9" t="s">
        <v>156</v>
      </c>
      <c r="E25" s="26">
        <v>237951</v>
      </c>
      <c r="F25" s="26">
        <v>237951</v>
      </c>
      <c r="G25" s="31">
        <f t="shared" si="0"/>
        <v>1</v>
      </c>
    </row>
    <row r="26" spans="1:7" ht="29.25" customHeight="1">
      <c r="A26" s="12"/>
      <c r="B26" s="9" t="s">
        <v>190</v>
      </c>
      <c r="C26" s="9"/>
      <c r="D26" s="9" t="s">
        <v>97</v>
      </c>
      <c r="E26" s="26">
        <f>E27</f>
        <v>35900</v>
      </c>
      <c r="F26" s="26">
        <f>F27</f>
        <v>76135.15</v>
      </c>
      <c r="G26" s="31">
        <f t="shared" si="0"/>
        <v>2.1207562674094707</v>
      </c>
    </row>
    <row r="27" spans="1:7" ht="19.5" customHeight="1">
      <c r="A27" s="12"/>
      <c r="B27" s="9"/>
      <c r="C27" s="9" t="s">
        <v>105</v>
      </c>
      <c r="D27" s="9" t="s">
        <v>106</v>
      </c>
      <c r="E27" s="26">
        <v>35900</v>
      </c>
      <c r="F27" s="26">
        <v>76135.15</v>
      </c>
      <c r="G27" s="31">
        <f t="shared" si="0"/>
        <v>2.1207562674094707</v>
      </c>
    </row>
    <row r="28" spans="1:7" ht="25.5" customHeight="1">
      <c r="A28" s="11" t="s">
        <v>157</v>
      </c>
      <c r="B28" s="11"/>
      <c r="C28" s="11"/>
      <c r="D28" s="11" t="s">
        <v>158</v>
      </c>
      <c r="E28" s="28">
        <f>E29+E31</f>
        <v>536924</v>
      </c>
      <c r="F28" s="28">
        <f>F29+F31</f>
        <v>167851</v>
      </c>
      <c r="G28" s="31">
        <f t="shared" si="0"/>
        <v>0.3126159381960948</v>
      </c>
    </row>
    <row r="29" spans="1:7" ht="43.5" customHeight="1">
      <c r="A29" s="8"/>
      <c r="B29" s="8" t="s">
        <v>159</v>
      </c>
      <c r="C29" s="8"/>
      <c r="D29" s="8" t="s">
        <v>160</v>
      </c>
      <c r="E29" s="25">
        <f>E30</f>
        <v>348946</v>
      </c>
      <c r="F29" s="25">
        <f>F30</f>
        <v>0</v>
      </c>
      <c r="G29" s="31">
        <f t="shared" si="0"/>
        <v>0</v>
      </c>
    </row>
    <row r="30" spans="1:7" ht="48" customHeight="1">
      <c r="A30" s="8"/>
      <c r="B30" s="8"/>
      <c r="C30" s="8" t="s">
        <v>169</v>
      </c>
      <c r="D30" s="9" t="s">
        <v>170</v>
      </c>
      <c r="E30" s="25">
        <v>348946</v>
      </c>
      <c r="F30" s="25">
        <v>0</v>
      </c>
      <c r="G30" s="31">
        <f t="shared" si="0"/>
        <v>0</v>
      </c>
    </row>
    <row r="31" spans="1:7" ht="28.5" customHeight="1">
      <c r="A31" s="8"/>
      <c r="B31" s="8" t="s">
        <v>171</v>
      </c>
      <c r="C31" s="8"/>
      <c r="D31" s="9" t="s">
        <v>97</v>
      </c>
      <c r="E31" s="25">
        <f>E32</f>
        <v>187978</v>
      </c>
      <c r="F31" s="25">
        <f>F32</f>
        <v>167851</v>
      </c>
      <c r="G31" s="31">
        <f t="shared" si="0"/>
        <v>0.8929289597718882</v>
      </c>
    </row>
    <row r="32" spans="1:7" ht="48" customHeight="1">
      <c r="A32" s="8"/>
      <c r="B32" s="8"/>
      <c r="C32" s="8" t="s">
        <v>169</v>
      </c>
      <c r="D32" s="9" t="s">
        <v>170</v>
      </c>
      <c r="E32" s="25">
        <v>187978</v>
      </c>
      <c r="F32" s="25">
        <v>167851</v>
      </c>
      <c r="G32" s="31">
        <f t="shared" si="0"/>
        <v>0.8929289597718882</v>
      </c>
    </row>
    <row r="33" spans="1:7" s="3" customFormat="1" ht="25.5" customHeight="1">
      <c r="A33" s="14">
        <v>700</v>
      </c>
      <c r="B33" s="14"/>
      <c r="C33" s="14"/>
      <c r="D33" s="14" t="s">
        <v>6</v>
      </c>
      <c r="E33" s="23">
        <f>E34</f>
        <v>2072561</v>
      </c>
      <c r="F33" s="23">
        <f>F34</f>
        <v>2085873.27</v>
      </c>
      <c r="G33" s="24">
        <f t="shared" si="0"/>
        <v>1.0064231016602165</v>
      </c>
    </row>
    <row r="34" spans="1:7" ht="34.5" customHeight="1">
      <c r="A34" s="9"/>
      <c r="B34" s="9">
        <v>70005</v>
      </c>
      <c r="C34" s="9"/>
      <c r="D34" s="8" t="s">
        <v>69</v>
      </c>
      <c r="E34" s="25">
        <f>SUM(E35:E42)</f>
        <v>2072561</v>
      </c>
      <c r="F34" s="25">
        <f>SUM(F35:F42)</f>
        <v>2085873.27</v>
      </c>
      <c r="G34" s="31">
        <f t="shared" si="0"/>
        <v>1.0064231016602165</v>
      </c>
    </row>
    <row r="35" spans="1:7" ht="41.25" customHeight="1">
      <c r="A35" s="9"/>
      <c r="B35" s="9"/>
      <c r="C35" s="9" t="s">
        <v>49</v>
      </c>
      <c r="D35" s="9" t="s">
        <v>7</v>
      </c>
      <c r="E35" s="26">
        <v>130000</v>
      </c>
      <c r="F35" s="26">
        <v>127915.16</v>
      </c>
      <c r="G35" s="31">
        <f t="shared" si="0"/>
        <v>0.9839627692307693</v>
      </c>
    </row>
    <row r="36" spans="1:7" ht="48" customHeight="1">
      <c r="A36" s="9"/>
      <c r="B36" s="9"/>
      <c r="C36" s="9" t="s">
        <v>128</v>
      </c>
      <c r="D36" s="9" t="s">
        <v>129</v>
      </c>
      <c r="E36" s="26">
        <v>0</v>
      </c>
      <c r="F36" s="26">
        <v>21.7</v>
      </c>
      <c r="G36" s="31" t="s">
        <v>130</v>
      </c>
    </row>
    <row r="37" spans="1:7" ht="23.25" customHeight="1">
      <c r="A37" s="9"/>
      <c r="B37" s="9"/>
      <c r="C37" s="9" t="s">
        <v>105</v>
      </c>
      <c r="D37" s="9" t="s">
        <v>106</v>
      </c>
      <c r="E37" s="26">
        <v>5100</v>
      </c>
      <c r="F37" s="26">
        <v>5987.09</v>
      </c>
      <c r="G37" s="31">
        <f t="shared" si="0"/>
        <v>1.1739392156862745</v>
      </c>
    </row>
    <row r="38" spans="1:7" ht="93.75" customHeight="1">
      <c r="A38" s="9"/>
      <c r="B38" s="9"/>
      <c r="C38" s="9" t="s">
        <v>50</v>
      </c>
      <c r="D38" s="9" t="s">
        <v>104</v>
      </c>
      <c r="E38" s="26">
        <v>104600</v>
      </c>
      <c r="F38" s="26">
        <v>126554</v>
      </c>
      <c r="G38" s="31">
        <f t="shared" si="0"/>
        <v>1.209885277246654</v>
      </c>
    </row>
    <row r="39" spans="1:7" ht="55.5" customHeight="1">
      <c r="A39" s="9"/>
      <c r="B39" s="9"/>
      <c r="C39" s="9" t="s">
        <v>51</v>
      </c>
      <c r="D39" s="9" t="s">
        <v>8</v>
      </c>
      <c r="E39" s="26">
        <v>112061</v>
      </c>
      <c r="F39" s="26">
        <v>139595.38</v>
      </c>
      <c r="G39" s="31">
        <f t="shared" si="0"/>
        <v>1.2457088549986168</v>
      </c>
    </row>
    <row r="40" spans="1:7" ht="57.75" customHeight="1">
      <c r="A40" s="9"/>
      <c r="B40" s="9"/>
      <c r="C40" s="9" t="s">
        <v>109</v>
      </c>
      <c r="D40" s="10" t="s">
        <v>110</v>
      </c>
      <c r="E40" s="27">
        <v>1715000</v>
      </c>
      <c r="F40" s="27">
        <v>1659172.13</v>
      </c>
      <c r="G40" s="31">
        <f t="shared" si="0"/>
        <v>0.9674473061224489</v>
      </c>
    </row>
    <row r="41" spans="1:7" ht="21" customHeight="1">
      <c r="A41" s="9"/>
      <c r="B41" s="9"/>
      <c r="C41" s="9" t="s">
        <v>52</v>
      </c>
      <c r="D41" s="9" t="s">
        <v>9</v>
      </c>
      <c r="E41" s="26">
        <v>5800</v>
      </c>
      <c r="F41" s="26">
        <v>19427.81</v>
      </c>
      <c r="G41" s="31">
        <f t="shared" si="0"/>
        <v>3.349622413793104</v>
      </c>
    </row>
    <row r="42" spans="1:7" ht="21" customHeight="1">
      <c r="A42" s="9"/>
      <c r="B42" s="9"/>
      <c r="C42" s="9" t="s">
        <v>115</v>
      </c>
      <c r="D42" s="9" t="s">
        <v>116</v>
      </c>
      <c r="E42" s="26">
        <v>0</v>
      </c>
      <c r="F42" s="26">
        <v>7200</v>
      </c>
      <c r="G42" s="31" t="s">
        <v>130</v>
      </c>
    </row>
    <row r="43" spans="1:7" ht="27.75" customHeight="1">
      <c r="A43" s="11" t="s">
        <v>112</v>
      </c>
      <c r="B43" s="11"/>
      <c r="C43" s="11"/>
      <c r="D43" s="11" t="s">
        <v>113</v>
      </c>
      <c r="E43" s="28">
        <f>E44+E46</f>
        <v>5856</v>
      </c>
      <c r="F43" s="28">
        <f>F44+F46</f>
        <v>9401</v>
      </c>
      <c r="G43" s="24">
        <f t="shared" si="0"/>
        <v>1.6053620218579234</v>
      </c>
    </row>
    <row r="44" spans="1:7" ht="30" customHeight="1">
      <c r="A44" s="9"/>
      <c r="B44" s="9" t="s">
        <v>191</v>
      </c>
      <c r="C44" s="9"/>
      <c r="D44" s="9" t="s">
        <v>192</v>
      </c>
      <c r="E44" s="26">
        <v>5856</v>
      </c>
      <c r="F44" s="26">
        <v>5856</v>
      </c>
      <c r="G44" s="31">
        <f t="shared" si="0"/>
        <v>1</v>
      </c>
    </row>
    <row r="45" spans="1:7" ht="48" customHeight="1">
      <c r="A45" s="9"/>
      <c r="B45" s="9"/>
      <c r="C45" s="9" t="s">
        <v>193</v>
      </c>
      <c r="D45" s="9" t="s">
        <v>194</v>
      </c>
      <c r="E45" s="26">
        <v>5856</v>
      </c>
      <c r="F45" s="26">
        <v>5856</v>
      </c>
      <c r="G45" s="31">
        <f t="shared" si="0"/>
        <v>1</v>
      </c>
    </row>
    <row r="46" spans="1:7" ht="34.5" customHeight="1">
      <c r="A46" s="9"/>
      <c r="B46" s="9" t="s">
        <v>195</v>
      </c>
      <c r="C46" s="9"/>
      <c r="D46" s="9" t="s">
        <v>196</v>
      </c>
      <c r="E46" s="26">
        <v>0</v>
      </c>
      <c r="F46" s="26">
        <f>F47</f>
        <v>3545</v>
      </c>
      <c r="G46" s="31" t="e">
        <f>F46/E46</f>
        <v>#DIV/0!</v>
      </c>
    </row>
    <row r="47" spans="1:7" ht="48" customHeight="1">
      <c r="A47" s="9"/>
      <c r="B47" s="9"/>
      <c r="C47" s="9" t="s">
        <v>128</v>
      </c>
      <c r="D47" s="9" t="s">
        <v>129</v>
      </c>
      <c r="E47" s="26">
        <v>0</v>
      </c>
      <c r="F47" s="26">
        <v>3545</v>
      </c>
      <c r="G47" s="31" t="s">
        <v>130</v>
      </c>
    </row>
    <row r="48" spans="1:7" ht="26.25" customHeight="1">
      <c r="A48" s="14">
        <v>750</v>
      </c>
      <c r="B48" s="14"/>
      <c r="C48" s="14"/>
      <c r="D48" s="14" t="s">
        <v>10</v>
      </c>
      <c r="E48" s="23">
        <f>E49+E51+E55</f>
        <v>122578</v>
      </c>
      <c r="F48" s="23">
        <f>F49+F51+F55</f>
        <v>130859.28</v>
      </c>
      <c r="G48" s="24">
        <f t="shared" si="0"/>
        <v>1.0675592683842126</v>
      </c>
    </row>
    <row r="49" spans="1:7" s="3" customFormat="1" ht="27" customHeight="1">
      <c r="A49" s="9"/>
      <c r="B49" s="9">
        <v>75011</v>
      </c>
      <c r="C49" s="9"/>
      <c r="D49" s="8" t="s">
        <v>70</v>
      </c>
      <c r="E49" s="25">
        <f>E50</f>
        <v>117778</v>
      </c>
      <c r="F49" s="25">
        <f>F50</f>
        <v>117778</v>
      </c>
      <c r="G49" s="31">
        <f t="shared" si="0"/>
        <v>1</v>
      </c>
    </row>
    <row r="50" spans="1:7" ht="84" customHeight="1">
      <c r="A50" s="9"/>
      <c r="B50" s="9"/>
      <c r="C50" s="9">
        <v>2010</v>
      </c>
      <c r="D50" s="9" t="s">
        <v>71</v>
      </c>
      <c r="E50" s="26">
        <v>117778</v>
      </c>
      <c r="F50" s="26">
        <v>117778</v>
      </c>
      <c r="G50" s="31">
        <f t="shared" si="0"/>
        <v>1</v>
      </c>
    </row>
    <row r="51" spans="1:7" ht="42.75" customHeight="1">
      <c r="A51" s="9"/>
      <c r="B51" s="9">
        <v>75023</v>
      </c>
      <c r="C51" s="9"/>
      <c r="D51" s="8" t="s">
        <v>72</v>
      </c>
      <c r="E51" s="25">
        <f>E52+E53+E54</f>
        <v>4800</v>
      </c>
      <c r="F51" s="25">
        <f>F52+F53+F54</f>
        <v>8718.93</v>
      </c>
      <c r="G51" s="31">
        <f t="shared" si="0"/>
        <v>1.8164437500000001</v>
      </c>
    </row>
    <row r="52" spans="1:7" ht="17.25" customHeight="1">
      <c r="A52" s="9"/>
      <c r="B52" s="9"/>
      <c r="C52" s="9" t="s">
        <v>105</v>
      </c>
      <c r="D52" s="8" t="s">
        <v>106</v>
      </c>
      <c r="E52" s="26">
        <v>2200</v>
      </c>
      <c r="F52" s="26">
        <v>1981.26</v>
      </c>
      <c r="G52" s="31">
        <f t="shared" si="0"/>
        <v>0.9005727272727273</v>
      </c>
    </row>
    <row r="53" spans="1:7" ht="15.75" customHeight="1">
      <c r="A53" s="9"/>
      <c r="B53" s="9"/>
      <c r="C53" s="9" t="s">
        <v>115</v>
      </c>
      <c r="D53" s="8" t="s">
        <v>116</v>
      </c>
      <c r="E53" s="26">
        <v>2500</v>
      </c>
      <c r="F53" s="26">
        <v>6667.92</v>
      </c>
      <c r="G53" s="31">
        <f t="shared" si="0"/>
        <v>2.667168</v>
      </c>
    </row>
    <row r="54" spans="1:7" ht="71.25" customHeight="1">
      <c r="A54" s="9"/>
      <c r="B54" s="9"/>
      <c r="C54" s="9">
        <v>2360</v>
      </c>
      <c r="D54" s="9" t="s">
        <v>73</v>
      </c>
      <c r="E54" s="26">
        <v>100</v>
      </c>
      <c r="F54" s="26">
        <v>69.75</v>
      </c>
      <c r="G54" s="31">
        <f t="shared" si="0"/>
        <v>0.6975</v>
      </c>
    </row>
    <row r="55" spans="1:7" ht="21.75" customHeight="1">
      <c r="A55" s="9"/>
      <c r="B55" s="9" t="s">
        <v>197</v>
      </c>
      <c r="C55" s="9"/>
      <c r="D55" s="9" t="s">
        <v>97</v>
      </c>
      <c r="E55" s="26">
        <f>E56</f>
        <v>0</v>
      </c>
      <c r="F55" s="26">
        <f>F56</f>
        <v>4362.35</v>
      </c>
      <c r="G55" s="31" t="s">
        <v>130</v>
      </c>
    </row>
    <row r="56" spans="1:7" ht="18" customHeight="1">
      <c r="A56" s="9"/>
      <c r="B56" s="9"/>
      <c r="C56" s="9" t="s">
        <v>105</v>
      </c>
      <c r="D56" s="8" t="s">
        <v>106</v>
      </c>
      <c r="E56" s="26">
        <v>0</v>
      </c>
      <c r="F56" s="26">
        <v>4362.35</v>
      </c>
      <c r="G56" s="31" t="s">
        <v>130</v>
      </c>
    </row>
    <row r="57" spans="1:7" ht="64.5" customHeight="1">
      <c r="A57" s="14">
        <v>751</v>
      </c>
      <c r="B57" s="14"/>
      <c r="C57" s="14"/>
      <c r="D57" s="14" t="s">
        <v>11</v>
      </c>
      <c r="E57" s="23">
        <f>E58</f>
        <v>2750</v>
      </c>
      <c r="F57" s="23">
        <f>F58</f>
        <v>2749.44</v>
      </c>
      <c r="G57" s="24">
        <f t="shared" si="0"/>
        <v>0.9997963636363637</v>
      </c>
    </row>
    <row r="58" spans="1:7" s="6" customFormat="1" ht="69" customHeight="1">
      <c r="A58" s="9"/>
      <c r="B58" s="9">
        <v>75101</v>
      </c>
      <c r="C58" s="9"/>
      <c r="D58" s="8" t="s">
        <v>74</v>
      </c>
      <c r="E58" s="25">
        <f>E59</f>
        <v>2750</v>
      </c>
      <c r="F58" s="25">
        <f>F59</f>
        <v>2749.44</v>
      </c>
      <c r="G58" s="31">
        <f t="shared" si="0"/>
        <v>0.9997963636363637</v>
      </c>
    </row>
    <row r="59" spans="1:7" ht="63.75" customHeight="1">
      <c r="A59" s="9"/>
      <c r="B59" s="9"/>
      <c r="C59" s="9">
        <v>2010</v>
      </c>
      <c r="D59" s="9" t="s">
        <v>12</v>
      </c>
      <c r="E59" s="26">
        <v>2750</v>
      </c>
      <c r="F59" s="26">
        <v>2749.44</v>
      </c>
      <c r="G59" s="31">
        <f t="shared" si="0"/>
        <v>0.9997963636363637</v>
      </c>
    </row>
    <row r="60" spans="1:7" ht="78.75" customHeight="1">
      <c r="A60" s="13">
        <v>756</v>
      </c>
      <c r="B60" s="13"/>
      <c r="C60" s="13"/>
      <c r="D60" s="13" t="s">
        <v>75</v>
      </c>
      <c r="E60" s="28">
        <f>E61+E64+E83+E88+E72+E86</f>
        <v>15606546</v>
      </c>
      <c r="F60" s="28">
        <f>F61+F64+F83+F88+F72+F86</f>
        <v>15474772.68</v>
      </c>
      <c r="G60" s="24">
        <f aca="true" t="shared" si="1" ref="G60:G99">F60/E60</f>
        <v>0.9915565353153735</v>
      </c>
    </row>
    <row r="61" spans="1:7" ht="43.5" customHeight="1">
      <c r="A61" s="9"/>
      <c r="B61" s="9">
        <v>75601</v>
      </c>
      <c r="C61" s="9"/>
      <c r="D61" s="8" t="s">
        <v>76</v>
      </c>
      <c r="E61" s="25">
        <f>E62+E63</f>
        <v>13000</v>
      </c>
      <c r="F61" s="25">
        <f>F62+F63</f>
        <v>7630.129999999999</v>
      </c>
      <c r="G61" s="31">
        <f t="shared" si="1"/>
        <v>0.5869330769230768</v>
      </c>
    </row>
    <row r="62" spans="1:7" ht="50.25" customHeight="1">
      <c r="A62" s="9"/>
      <c r="B62" s="9"/>
      <c r="C62" s="9" t="s">
        <v>53</v>
      </c>
      <c r="D62" s="9" t="s">
        <v>84</v>
      </c>
      <c r="E62" s="26">
        <v>13000</v>
      </c>
      <c r="F62" s="26">
        <v>7622.73</v>
      </c>
      <c r="G62" s="31">
        <f t="shared" si="1"/>
        <v>0.5863638461538461</v>
      </c>
    </row>
    <row r="63" spans="1:7" s="5" customFormat="1" ht="42" customHeight="1">
      <c r="A63" s="9"/>
      <c r="B63" s="9"/>
      <c r="C63" s="9" t="s">
        <v>40</v>
      </c>
      <c r="D63" s="9" t="s">
        <v>13</v>
      </c>
      <c r="E63" s="26">
        <v>0</v>
      </c>
      <c r="F63" s="26">
        <v>7.4</v>
      </c>
      <c r="G63" s="31" t="s">
        <v>130</v>
      </c>
    </row>
    <row r="64" spans="1:7" ht="103.5" customHeight="1">
      <c r="A64" s="9"/>
      <c r="B64" s="9">
        <v>75615</v>
      </c>
      <c r="C64" s="9"/>
      <c r="D64" s="8" t="s">
        <v>88</v>
      </c>
      <c r="E64" s="25">
        <f>E65+E66+E67+E68+E69+E70+E71</f>
        <v>5306634</v>
      </c>
      <c r="F64" s="25">
        <f>F65+F66+F67+F68+F69+F70+F71</f>
        <v>5199298.19</v>
      </c>
      <c r="G64" s="31">
        <f t="shared" si="1"/>
        <v>0.9797732781269635</v>
      </c>
    </row>
    <row r="65" spans="1:7" ht="30" customHeight="1">
      <c r="A65" s="9"/>
      <c r="B65" s="9"/>
      <c r="C65" s="9" t="s">
        <v>41</v>
      </c>
      <c r="D65" s="9" t="s">
        <v>14</v>
      </c>
      <c r="E65" s="27">
        <v>4761109</v>
      </c>
      <c r="F65" s="27">
        <v>4645710.49</v>
      </c>
      <c r="G65" s="31">
        <f t="shared" si="1"/>
        <v>0.9757622625316917</v>
      </c>
    </row>
    <row r="66" spans="1:7" ht="20.25" customHeight="1">
      <c r="A66" s="9"/>
      <c r="B66" s="9"/>
      <c r="C66" s="9" t="s">
        <v>42</v>
      </c>
      <c r="D66" s="9" t="s">
        <v>15</v>
      </c>
      <c r="E66" s="26">
        <v>156857</v>
      </c>
      <c r="F66" s="26">
        <v>144758.97</v>
      </c>
      <c r="G66" s="31">
        <f t="shared" si="1"/>
        <v>0.9228722339455683</v>
      </c>
    </row>
    <row r="67" spans="1:7" ht="23.25" customHeight="1">
      <c r="A67" s="9"/>
      <c r="B67" s="9"/>
      <c r="C67" s="9" t="s">
        <v>43</v>
      </c>
      <c r="D67" s="9" t="s">
        <v>16</v>
      </c>
      <c r="E67" s="26">
        <v>285513</v>
      </c>
      <c r="F67" s="26">
        <v>286730</v>
      </c>
      <c r="G67" s="31">
        <f t="shared" si="1"/>
        <v>1.0042625029333165</v>
      </c>
    </row>
    <row r="68" spans="1:7" ht="19.5" customHeight="1">
      <c r="A68" s="9"/>
      <c r="B68" s="9"/>
      <c r="C68" s="9" t="s">
        <v>44</v>
      </c>
      <c r="D68" s="9" t="s">
        <v>17</v>
      </c>
      <c r="E68" s="26">
        <v>73155</v>
      </c>
      <c r="F68" s="26">
        <v>83471</v>
      </c>
      <c r="G68" s="31">
        <f t="shared" si="1"/>
        <v>1.1410156516984484</v>
      </c>
    </row>
    <row r="69" spans="1:7" ht="19.5" customHeight="1">
      <c r="A69" s="9"/>
      <c r="B69" s="9"/>
      <c r="C69" s="9" t="s">
        <v>131</v>
      </c>
      <c r="D69" s="9" t="s">
        <v>132</v>
      </c>
      <c r="E69" s="26">
        <v>0</v>
      </c>
      <c r="F69" s="26">
        <v>12718.99</v>
      </c>
      <c r="G69" s="31" t="s">
        <v>130</v>
      </c>
    </row>
    <row r="70" spans="1:7" ht="19.5" customHeight="1">
      <c r="A70" s="9"/>
      <c r="B70" s="9"/>
      <c r="C70" s="9" t="s">
        <v>47</v>
      </c>
      <c r="D70" s="9" t="s">
        <v>20</v>
      </c>
      <c r="E70" s="26">
        <v>7500</v>
      </c>
      <c r="F70" s="26">
        <v>13361</v>
      </c>
      <c r="G70" s="31">
        <f t="shared" si="1"/>
        <v>1.7814666666666668</v>
      </c>
    </row>
    <row r="71" spans="1:7" ht="29.25" customHeight="1">
      <c r="A71" s="9"/>
      <c r="B71" s="9"/>
      <c r="C71" s="9" t="s">
        <v>40</v>
      </c>
      <c r="D71" s="9" t="s">
        <v>13</v>
      </c>
      <c r="E71" s="26">
        <v>22500</v>
      </c>
      <c r="F71" s="26">
        <v>12547.74</v>
      </c>
      <c r="G71" s="31">
        <f t="shared" si="1"/>
        <v>0.5576773333333334</v>
      </c>
    </row>
    <row r="72" spans="1:7" ht="104.25" customHeight="1">
      <c r="A72" s="9"/>
      <c r="B72" s="9" t="s">
        <v>59</v>
      </c>
      <c r="C72" s="9"/>
      <c r="D72" s="8" t="s">
        <v>87</v>
      </c>
      <c r="E72" s="25">
        <f>E73+E74+E75+E76+E77+E78+E79+E80+E81+E82</f>
        <v>3426644</v>
      </c>
      <c r="F72" s="25">
        <f>F73+F74+F75+F76+F77+F78+F79+F80+F81+F82</f>
        <v>3521712.3299999996</v>
      </c>
      <c r="G72" s="31">
        <f t="shared" si="1"/>
        <v>1.0277438595897326</v>
      </c>
    </row>
    <row r="73" spans="1:7" ht="18.75" customHeight="1">
      <c r="A73" s="9"/>
      <c r="B73" s="9"/>
      <c r="C73" s="9" t="s">
        <v>41</v>
      </c>
      <c r="D73" s="9" t="s">
        <v>14</v>
      </c>
      <c r="E73" s="26">
        <v>1678474</v>
      </c>
      <c r="F73" s="26">
        <v>1713417.27</v>
      </c>
      <c r="G73" s="31">
        <f t="shared" si="1"/>
        <v>1.0208184755915195</v>
      </c>
    </row>
    <row r="74" spans="1:7" ht="22.5" customHeight="1">
      <c r="A74" s="9"/>
      <c r="B74" s="9"/>
      <c r="C74" s="9" t="s">
        <v>42</v>
      </c>
      <c r="D74" s="9" t="s">
        <v>15</v>
      </c>
      <c r="E74" s="26">
        <v>1171278</v>
      </c>
      <c r="F74" s="26">
        <v>1175679.02</v>
      </c>
      <c r="G74" s="31">
        <f t="shared" si="1"/>
        <v>1.003757451262638</v>
      </c>
    </row>
    <row r="75" spans="1:7" ht="16.5" customHeight="1">
      <c r="A75" s="9"/>
      <c r="B75" s="9"/>
      <c r="C75" s="9" t="s">
        <v>43</v>
      </c>
      <c r="D75" s="9" t="s">
        <v>16</v>
      </c>
      <c r="E75" s="26">
        <v>4964</v>
      </c>
      <c r="F75" s="26">
        <v>4394.26</v>
      </c>
      <c r="G75" s="31">
        <f t="shared" si="1"/>
        <v>0.885225624496374</v>
      </c>
    </row>
    <row r="76" spans="1:7" ht="21" customHeight="1">
      <c r="A76" s="9"/>
      <c r="B76" s="9"/>
      <c r="C76" s="9" t="s">
        <v>44</v>
      </c>
      <c r="D76" s="9" t="s">
        <v>17</v>
      </c>
      <c r="E76" s="26">
        <v>51571</v>
      </c>
      <c r="F76" s="26">
        <v>28083</v>
      </c>
      <c r="G76" s="31">
        <f t="shared" si="1"/>
        <v>0.5445502317193772</v>
      </c>
    </row>
    <row r="77" spans="1:7" ht="21.75" customHeight="1">
      <c r="A77" s="9"/>
      <c r="B77" s="9"/>
      <c r="C77" s="9" t="s">
        <v>60</v>
      </c>
      <c r="D77" s="9" t="s">
        <v>61</v>
      </c>
      <c r="E77" s="26">
        <v>39000</v>
      </c>
      <c r="F77" s="26">
        <v>37321.57</v>
      </c>
      <c r="G77" s="31">
        <f t="shared" si="1"/>
        <v>0.9569633333333333</v>
      </c>
    </row>
    <row r="78" spans="1:7" ht="22.5" customHeight="1">
      <c r="A78" s="9"/>
      <c r="B78" s="9"/>
      <c r="C78" s="9" t="s">
        <v>45</v>
      </c>
      <c r="D78" s="9" t="s">
        <v>18</v>
      </c>
      <c r="E78" s="26">
        <v>30900</v>
      </c>
      <c r="F78" s="26">
        <v>34620</v>
      </c>
      <c r="G78" s="31">
        <f t="shared" si="1"/>
        <v>1.120388349514563</v>
      </c>
    </row>
    <row r="79" spans="1:7" ht="21" customHeight="1">
      <c r="A79" s="9"/>
      <c r="B79" s="9"/>
      <c r="C79" s="9" t="s">
        <v>46</v>
      </c>
      <c r="D79" s="9" t="s">
        <v>19</v>
      </c>
      <c r="E79" s="26">
        <v>1200</v>
      </c>
      <c r="F79" s="26">
        <v>0</v>
      </c>
      <c r="G79" s="31">
        <f t="shared" si="1"/>
        <v>0</v>
      </c>
    </row>
    <row r="80" spans="1:7" ht="20.25" customHeight="1">
      <c r="A80" s="9"/>
      <c r="B80" s="9"/>
      <c r="C80" s="9" t="s">
        <v>131</v>
      </c>
      <c r="D80" s="9" t="s">
        <v>132</v>
      </c>
      <c r="E80" s="26">
        <v>10000</v>
      </c>
      <c r="F80" s="26">
        <v>10648.8</v>
      </c>
      <c r="G80" s="31" t="s">
        <v>130</v>
      </c>
    </row>
    <row r="81" spans="1:7" ht="25.5" customHeight="1">
      <c r="A81" s="9"/>
      <c r="B81" s="9"/>
      <c r="C81" s="9" t="s">
        <v>47</v>
      </c>
      <c r="D81" s="9" t="s">
        <v>20</v>
      </c>
      <c r="E81" s="26">
        <v>408000</v>
      </c>
      <c r="F81" s="26">
        <v>473761.5</v>
      </c>
      <c r="G81" s="31">
        <f t="shared" si="1"/>
        <v>1.1611801470588234</v>
      </c>
    </row>
    <row r="82" spans="1:7" ht="31.5" customHeight="1">
      <c r="A82" s="9"/>
      <c r="B82" s="9"/>
      <c r="C82" s="9" t="s">
        <v>40</v>
      </c>
      <c r="D82" s="9" t="s">
        <v>13</v>
      </c>
      <c r="E82" s="26">
        <v>31257</v>
      </c>
      <c r="F82" s="26">
        <v>43786.91</v>
      </c>
      <c r="G82" s="31">
        <f t="shared" si="1"/>
        <v>1.400867325719039</v>
      </c>
    </row>
    <row r="83" spans="1:7" ht="88.5" customHeight="1">
      <c r="A83" s="9"/>
      <c r="B83" s="9">
        <v>75618</v>
      </c>
      <c r="C83" s="9"/>
      <c r="D83" s="8" t="s">
        <v>89</v>
      </c>
      <c r="E83" s="25">
        <f>SUM(E84:E85)</f>
        <v>359855</v>
      </c>
      <c r="F83" s="25">
        <f>SUM(F84:F85)</f>
        <v>360194.89</v>
      </c>
      <c r="G83" s="31">
        <f t="shared" si="1"/>
        <v>1.0009445193202817</v>
      </c>
    </row>
    <row r="84" spans="1:7" ht="28.5" customHeight="1">
      <c r="A84" s="9"/>
      <c r="B84" s="9"/>
      <c r="C84" s="9" t="s">
        <v>48</v>
      </c>
      <c r="D84" s="9" t="s">
        <v>21</v>
      </c>
      <c r="E84" s="26">
        <v>57000</v>
      </c>
      <c r="F84" s="26">
        <v>57339.5</v>
      </c>
      <c r="G84" s="31">
        <f t="shared" si="1"/>
        <v>1.0059561403508772</v>
      </c>
    </row>
    <row r="85" spans="1:7" ht="31.5">
      <c r="A85" s="9"/>
      <c r="B85" s="9"/>
      <c r="C85" s="9" t="s">
        <v>37</v>
      </c>
      <c r="D85" s="9" t="s">
        <v>29</v>
      </c>
      <c r="E85" s="26">
        <v>302855</v>
      </c>
      <c r="F85" s="26">
        <v>302855.39</v>
      </c>
      <c r="G85" s="31">
        <f t="shared" si="1"/>
        <v>1.0000012877449604</v>
      </c>
    </row>
    <row r="86" spans="1:7" ht="28.5" customHeight="1">
      <c r="A86" s="9"/>
      <c r="B86" s="9" t="s">
        <v>133</v>
      </c>
      <c r="C86" s="9"/>
      <c r="D86" s="9" t="s">
        <v>134</v>
      </c>
      <c r="E86" s="26">
        <f>E87</f>
        <v>0</v>
      </c>
      <c r="F86" s="26">
        <f>F87</f>
        <v>1050</v>
      </c>
      <c r="G86" s="31" t="s">
        <v>130</v>
      </c>
    </row>
    <row r="87" spans="1:7" ht="28.5" customHeight="1">
      <c r="A87" s="9"/>
      <c r="B87" s="9"/>
      <c r="C87" s="9" t="s">
        <v>161</v>
      </c>
      <c r="D87" s="9" t="s">
        <v>162</v>
      </c>
      <c r="E87" s="26">
        <v>0</v>
      </c>
      <c r="F87" s="26">
        <v>1050</v>
      </c>
      <c r="G87" s="31" t="s">
        <v>130</v>
      </c>
    </row>
    <row r="88" spans="1:7" ht="50.25" customHeight="1">
      <c r="A88" s="9"/>
      <c r="B88" s="9">
        <v>75621</v>
      </c>
      <c r="C88" s="9"/>
      <c r="D88" s="8" t="s">
        <v>90</v>
      </c>
      <c r="E88" s="26">
        <f>E89+E90</f>
        <v>6500413</v>
      </c>
      <c r="F88" s="26">
        <f>F89+F90</f>
        <v>6384887.14</v>
      </c>
      <c r="G88" s="31">
        <f t="shared" si="1"/>
        <v>0.9822279199798535</v>
      </c>
    </row>
    <row r="89" spans="1:7" ht="32.25" customHeight="1">
      <c r="A89" s="9"/>
      <c r="B89" s="9"/>
      <c r="C89" s="9" t="s">
        <v>39</v>
      </c>
      <c r="D89" s="9" t="s">
        <v>22</v>
      </c>
      <c r="E89" s="27">
        <v>6280413</v>
      </c>
      <c r="F89" s="27">
        <v>6106106</v>
      </c>
      <c r="G89" s="31">
        <f t="shared" si="1"/>
        <v>0.972245933507876</v>
      </c>
    </row>
    <row r="90" spans="1:7" ht="30.75" customHeight="1">
      <c r="A90" s="9"/>
      <c r="B90" s="9"/>
      <c r="C90" s="9" t="s">
        <v>38</v>
      </c>
      <c r="D90" s="9" t="s">
        <v>23</v>
      </c>
      <c r="E90" s="26">
        <v>220000</v>
      </c>
      <c r="F90" s="26">
        <v>278781.14</v>
      </c>
      <c r="G90" s="31">
        <f t="shared" si="1"/>
        <v>1.267187</v>
      </c>
    </row>
    <row r="91" spans="1:7" ht="25.5" customHeight="1">
      <c r="A91" s="13">
        <v>758</v>
      </c>
      <c r="B91" s="13"/>
      <c r="C91" s="13"/>
      <c r="D91" s="13" t="s">
        <v>24</v>
      </c>
      <c r="E91" s="28">
        <f>E92+E94+E96+E98+E100+E105</f>
        <v>13520363</v>
      </c>
      <c r="F91" s="28">
        <f>F92+F94+F96+F98+F100+F105</f>
        <v>13557936.63</v>
      </c>
      <c r="G91" s="24">
        <f t="shared" si="1"/>
        <v>1.0027790400302123</v>
      </c>
    </row>
    <row r="92" spans="1:7" ht="50.25" customHeight="1">
      <c r="A92" s="9"/>
      <c r="B92" s="9">
        <v>75801</v>
      </c>
      <c r="C92" s="9"/>
      <c r="D92" s="8" t="s">
        <v>91</v>
      </c>
      <c r="E92" s="25">
        <f>E93</f>
        <v>8591158</v>
      </c>
      <c r="F92" s="25">
        <f>F93</f>
        <v>8591158</v>
      </c>
      <c r="G92" s="31">
        <f t="shared" si="1"/>
        <v>1</v>
      </c>
    </row>
    <row r="93" spans="1:7" ht="22.5" customHeight="1">
      <c r="A93" s="9"/>
      <c r="B93" s="9"/>
      <c r="C93" s="9">
        <v>2920</v>
      </c>
      <c r="D93" s="9" t="s">
        <v>25</v>
      </c>
      <c r="E93" s="26">
        <v>8591158</v>
      </c>
      <c r="F93" s="26">
        <v>8591158</v>
      </c>
      <c r="G93" s="31">
        <f t="shared" si="1"/>
        <v>1</v>
      </c>
    </row>
    <row r="94" spans="1:7" ht="56.25" customHeight="1">
      <c r="A94" s="9"/>
      <c r="B94" s="9" t="s">
        <v>198</v>
      </c>
      <c r="C94" s="9"/>
      <c r="D94" s="9" t="s">
        <v>199</v>
      </c>
      <c r="E94" s="26">
        <f>E95</f>
        <v>35651</v>
      </c>
      <c r="F94" s="26">
        <f>F95</f>
        <v>35651</v>
      </c>
      <c r="G94" s="31">
        <f t="shared" si="1"/>
        <v>1</v>
      </c>
    </row>
    <row r="95" spans="1:7" ht="22.5" customHeight="1">
      <c r="A95" s="9"/>
      <c r="B95" s="9"/>
      <c r="C95" s="9" t="s">
        <v>200</v>
      </c>
      <c r="D95" s="9" t="s">
        <v>201</v>
      </c>
      <c r="E95" s="26">
        <v>35651</v>
      </c>
      <c r="F95" s="26">
        <v>35651</v>
      </c>
      <c r="G95" s="31">
        <f t="shared" si="1"/>
        <v>1</v>
      </c>
    </row>
    <row r="96" spans="1:7" ht="31.5" customHeight="1">
      <c r="A96" s="9"/>
      <c r="B96" s="9" t="s">
        <v>163</v>
      </c>
      <c r="C96" s="9"/>
      <c r="D96" s="8" t="s">
        <v>164</v>
      </c>
      <c r="E96" s="26">
        <f>E97</f>
        <v>41322</v>
      </c>
      <c r="F96" s="26">
        <f>F97</f>
        <v>41322</v>
      </c>
      <c r="G96" s="31">
        <f t="shared" si="1"/>
        <v>1</v>
      </c>
    </row>
    <row r="97" spans="1:7" ht="15.75">
      <c r="A97" s="9"/>
      <c r="B97" s="9"/>
      <c r="C97" s="9" t="s">
        <v>57</v>
      </c>
      <c r="D97" s="9" t="s">
        <v>25</v>
      </c>
      <c r="E97" s="26">
        <v>41322</v>
      </c>
      <c r="F97" s="26">
        <v>41322</v>
      </c>
      <c r="G97" s="31">
        <f t="shared" si="1"/>
        <v>1</v>
      </c>
    </row>
    <row r="98" spans="1:7" ht="31.5">
      <c r="A98" s="9"/>
      <c r="B98" s="9">
        <v>75807</v>
      </c>
      <c r="C98" s="9"/>
      <c r="D98" s="8" t="s">
        <v>92</v>
      </c>
      <c r="E98" s="25">
        <f>E99</f>
        <v>4449295</v>
      </c>
      <c r="F98" s="25">
        <f>F99</f>
        <v>4449295</v>
      </c>
      <c r="G98" s="31">
        <f t="shared" si="1"/>
        <v>1</v>
      </c>
    </row>
    <row r="99" spans="1:7" ht="15.75">
      <c r="A99" s="9"/>
      <c r="B99" s="9"/>
      <c r="C99" s="9">
        <v>2920</v>
      </c>
      <c r="D99" s="9" t="s">
        <v>25</v>
      </c>
      <c r="E99" s="26">
        <v>4449295</v>
      </c>
      <c r="F99" s="26">
        <v>4449295</v>
      </c>
      <c r="G99" s="31">
        <f t="shared" si="1"/>
        <v>1</v>
      </c>
    </row>
    <row r="100" spans="1:7" ht="29.25" customHeight="1">
      <c r="A100" s="9"/>
      <c r="B100" s="9">
        <v>75814</v>
      </c>
      <c r="C100" s="9"/>
      <c r="D100" s="8" t="s">
        <v>93</v>
      </c>
      <c r="E100" s="25">
        <f>SUM(E101:E104)</f>
        <v>67852</v>
      </c>
      <c r="F100" s="25">
        <f>SUM(F101:F104)</f>
        <v>105425.62999999999</v>
      </c>
      <c r="G100" s="31">
        <f aca="true" t="shared" si="2" ref="G100:G153">F100/E100</f>
        <v>1.553758621706066</v>
      </c>
    </row>
    <row r="101" spans="1:7" ht="34.5" customHeight="1">
      <c r="A101" s="9"/>
      <c r="B101" s="9"/>
      <c r="C101" s="9" t="s">
        <v>128</v>
      </c>
      <c r="D101" s="9" t="s">
        <v>129</v>
      </c>
      <c r="E101" s="25">
        <v>3000</v>
      </c>
      <c r="F101" s="25">
        <v>3417</v>
      </c>
      <c r="G101" s="31">
        <f t="shared" si="2"/>
        <v>1.139</v>
      </c>
    </row>
    <row r="102" spans="1:7" ht="15.75">
      <c r="A102" s="9"/>
      <c r="B102" s="9"/>
      <c r="C102" s="9" t="s">
        <v>52</v>
      </c>
      <c r="D102" s="9" t="s">
        <v>9</v>
      </c>
      <c r="E102" s="26">
        <v>54257</v>
      </c>
      <c r="F102" s="26">
        <v>90092.59</v>
      </c>
      <c r="G102" s="31">
        <f t="shared" si="2"/>
        <v>1.6604786479163978</v>
      </c>
    </row>
    <row r="103" spans="1:7" ht="23.25" customHeight="1">
      <c r="A103" s="9"/>
      <c r="B103" s="9"/>
      <c r="C103" s="9" t="s">
        <v>115</v>
      </c>
      <c r="D103" s="9" t="s">
        <v>116</v>
      </c>
      <c r="E103" s="26">
        <v>10595</v>
      </c>
      <c r="F103" s="26">
        <v>10595</v>
      </c>
      <c r="G103" s="31">
        <f t="shared" si="2"/>
        <v>1</v>
      </c>
    </row>
    <row r="104" spans="1:7" ht="90.75" customHeight="1">
      <c r="A104" s="9"/>
      <c r="B104" s="9"/>
      <c r="C104" s="9" t="s">
        <v>108</v>
      </c>
      <c r="D104" s="9" t="s">
        <v>172</v>
      </c>
      <c r="E104" s="26">
        <v>0</v>
      </c>
      <c r="F104" s="26">
        <v>1321.04</v>
      </c>
      <c r="G104" s="31" t="s">
        <v>130</v>
      </c>
    </row>
    <row r="105" spans="1:7" ht="36" customHeight="1">
      <c r="A105" s="9"/>
      <c r="B105" s="9" t="s">
        <v>62</v>
      </c>
      <c r="C105" s="9"/>
      <c r="D105" s="8" t="s">
        <v>94</v>
      </c>
      <c r="E105" s="25">
        <f>E106</f>
        <v>335085</v>
      </c>
      <c r="F105" s="25">
        <f>F106</f>
        <v>335085</v>
      </c>
      <c r="G105" s="31">
        <f t="shared" si="2"/>
        <v>1</v>
      </c>
    </row>
    <row r="106" spans="1:7" ht="24.75" customHeight="1">
      <c r="A106" s="9"/>
      <c r="B106" s="9"/>
      <c r="C106" s="9" t="s">
        <v>57</v>
      </c>
      <c r="D106" s="9" t="s">
        <v>25</v>
      </c>
      <c r="E106" s="26">
        <v>335085</v>
      </c>
      <c r="F106" s="26">
        <v>335085</v>
      </c>
      <c r="G106" s="31">
        <f t="shared" si="2"/>
        <v>1</v>
      </c>
    </row>
    <row r="107" spans="1:7" ht="32.25" customHeight="1">
      <c r="A107" s="13">
        <v>801</v>
      </c>
      <c r="B107" s="13"/>
      <c r="C107" s="13"/>
      <c r="D107" s="13" t="s">
        <v>26</v>
      </c>
      <c r="E107" s="28">
        <f>E108+E113+E115+E120+E124+E127+E130</f>
        <v>388880</v>
      </c>
      <c r="F107" s="28">
        <f>F108+F113+F115+F120+F124+F127+F130</f>
        <v>424540.29999999993</v>
      </c>
      <c r="G107" s="24">
        <f t="shared" si="2"/>
        <v>1.0917000102859493</v>
      </c>
    </row>
    <row r="108" spans="1:7" ht="15.75">
      <c r="A108" s="9"/>
      <c r="B108" s="9">
        <v>80101</v>
      </c>
      <c r="C108" s="9"/>
      <c r="D108" s="8" t="s">
        <v>85</v>
      </c>
      <c r="E108" s="26">
        <f>E109+E110+E111+E112</f>
        <v>112469</v>
      </c>
      <c r="F108" s="26">
        <f>F109+F110+F111+F112</f>
        <v>116311.51999999999</v>
      </c>
      <c r="G108" s="31">
        <f t="shared" si="2"/>
        <v>1.0341651477295966</v>
      </c>
    </row>
    <row r="109" spans="1:7" ht="84" customHeight="1">
      <c r="A109" s="9"/>
      <c r="B109" s="9"/>
      <c r="C109" s="9" t="s">
        <v>50</v>
      </c>
      <c r="D109" s="9" t="s">
        <v>104</v>
      </c>
      <c r="E109" s="26">
        <v>12300</v>
      </c>
      <c r="F109" s="26">
        <v>14084.96</v>
      </c>
      <c r="G109" s="31">
        <f t="shared" si="2"/>
        <v>1.1451186991869917</v>
      </c>
    </row>
    <row r="110" spans="1:7" ht="25.5" customHeight="1">
      <c r="A110" s="9"/>
      <c r="B110" s="9"/>
      <c r="C110" s="9" t="s">
        <v>52</v>
      </c>
      <c r="D110" s="9" t="s">
        <v>9</v>
      </c>
      <c r="E110" s="26">
        <v>0</v>
      </c>
      <c r="F110" s="26">
        <v>18.78</v>
      </c>
      <c r="G110" s="31" t="s">
        <v>130</v>
      </c>
    </row>
    <row r="111" spans="1:7" ht="28.5" customHeight="1">
      <c r="A111" s="9"/>
      <c r="B111" s="9"/>
      <c r="C111" s="9" t="s">
        <v>115</v>
      </c>
      <c r="D111" s="9" t="s">
        <v>116</v>
      </c>
      <c r="E111" s="26">
        <v>19800</v>
      </c>
      <c r="F111" s="26">
        <v>21838.78</v>
      </c>
      <c r="G111" s="31">
        <f t="shared" si="2"/>
        <v>1.1029686868686868</v>
      </c>
    </row>
    <row r="112" spans="1:7" ht="49.5" customHeight="1">
      <c r="A112" s="9"/>
      <c r="B112" s="9"/>
      <c r="C112" s="9" t="s">
        <v>155</v>
      </c>
      <c r="D112" s="9" t="s">
        <v>156</v>
      </c>
      <c r="E112" s="26">
        <v>80369</v>
      </c>
      <c r="F112" s="26">
        <v>80369</v>
      </c>
      <c r="G112" s="31">
        <f t="shared" si="2"/>
        <v>1</v>
      </c>
    </row>
    <row r="113" spans="1:7" ht="40.5" customHeight="1">
      <c r="A113" s="9"/>
      <c r="B113" s="9" t="s">
        <v>135</v>
      </c>
      <c r="C113" s="9"/>
      <c r="D113" s="9" t="s">
        <v>136</v>
      </c>
      <c r="E113" s="26">
        <f>E114</f>
        <v>0</v>
      </c>
      <c r="F113" s="26">
        <f>F114</f>
        <v>68.17</v>
      </c>
      <c r="G113" s="31" t="s">
        <v>130</v>
      </c>
    </row>
    <row r="114" spans="1:7" ht="21.75" customHeight="1">
      <c r="A114" s="9"/>
      <c r="B114" s="9"/>
      <c r="C114" s="9" t="s">
        <v>115</v>
      </c>
      <c r="D114" s="9" t="s">
        <v>116</v>
      </c>
      <c r="E114" s="26">
        <v>0</v>
      </c>
      <c r="F114" s="26">
        <v>68.17</v>
      </c>
      <c r="G114" s="31" t="s">
        <v>130</v>
      </c>
    </row>
    <row r="115" spans="1:7" ht="27.75" customHeight="1">
      <c r="A115" s="9"/>
      <c r="B115" s="9">
        <v>80104</v>
      </c>
      <c r="C115" s="9"/>
      <c r="D115" s="8" t="s">
        <v>86</v>
      </c>
      <c r="E115" s="26">
        <f>E116+E117+E118+E119</f>
        <v>170755</v>
      </c>
      <c r="F115" s="26">
        <f>F116+F117+F118+F119</f>
        <v>145952.49999999997</v>
      </c>
      <c r="G115" s="31">
        <f t="shared" si="2"/>
        <v>0.8547480308043687</v>
      </c>
    </row>
    <row r="116" spans="1:7" ht="93" customHeight="1">
      <c r="A116" s="9"/>
      <c r="B116" s="9"/>
      <c r="C116" s="9" t="s">
        <v>50</v>
      </c>
      <c r="D116" s="9" t="s">
        <v>104</v>
      </c>
      <c r="E116" s="26">
        <v>12000</v>
      </c>
      <c r="F116" s="26">
        <v>13533.93</v>
      </c>
      <c r="G116" s="31"/>
    </row>
    <row r="117" spans="1:7" ht="15" customHeight="1">
      <c r="A117" s="9"/>
      <c r="B117" s="9"/>
      <c r="C117" s="9" t="s">
        <v>36</v>
      </c>
      <c r="D117" s="9" t="s">
        <v>28</v>
      </c>
      <c r="E117" s="26">
        <v>158755</v>
      </c>
      <c r="F117" s="26">
        <v>132149.55</v>
      </c>
      <c r="G117" s="31">
        <f t="shared" si="2"/>
        <v>0.8324118925388176</v>
      </c>
    </row>
    <row r="118" spans="1:7" ht="18.75" customHeight="1">
      <c r="A118" s="9"/>
      <c r="B118" s="9"/>
      <c r="C118" s="9" t="s">
        <v>52</v>
      </c>
      <c r="D118" s="9" t="s">
        <v>9</v>
      </c>
      <c r="E118" s="26">
        <v>0</v>
      </c>
      <c r="F118" s="26">
        <v>9.47</v>
      </c>
      <c r="G118" s="31" t="s">
        <v>130</v>
      </c>
    </row>
    <row r="119" spans="1:7" ht="18" customHeight="1">
      <c r="A119" s="9"/>
      <c r="B119" s="9"/>
      <c r="C119" s="9" t="s">
        <v>115</v>
      </c>
      <c r="D119" s="9" t="s">
        <v>116</v>
      </c>
      <c r="E119" s="26">
        <v>0</v>
      </c>
      <c r="F119" s="26">
        <v>259.55</v>
      </c>
      <c r="G119" s="31" t="s">
        <v>130</v>
      </c>
    </row>
    <row r="120" spans="1:7" ht="22.5" customHeight="1">
      <c r="A120" s="9"/>
      <c r="B120" s="9">
        <v>80110</v>
      </c>
      <c r="C120" s="9"/>
      <c r="D120" s="8" t="s">
        <v>95</v>
      </c>
      <c r="E120" s="26">
        <f>E121+E122+E123</f>
        <v>73000</v>
      </c>
      <c r="F120" s="26">
        <f>F121+F122+F123</f>
        <v>103230.98000000001</v>
      </c>
      <c r="G120" s="31">
        <f t="shared" si="2"/>
        <v>1.4141230136986302</v>
      </c>
    </row>
    <row r="121" spans="1:7" ht="85.5" customHeight="1">
      <c r="A121" s="9"/>
      <c r="B121" s="9"/>
      <c r="C121" s="9" t="s">
        <v>50</v>
      </c>
      <c r="D121" s="9" t="s">
        <v>104</v>
      </c>
      <c r="E121" s="26">
        <v>68200</v>
      </c>
      <c r="F121" s="26">
        <v>89304.96</v>
      </c>
      <c r="G121" s="31">
        <f t="shared" si="2"/>
        <v>1.3094568914956013</v>
      </c>
    </row>
    <row r="122" spans="1:7" ht="19.5" customHeight="1">
      <c r="A122" s="9"/>
      <c r="B122" s="9"/>
      <c r="C122" s="9" t="s">
        <v>52</v>
      </c>
      <c r="D122" s="9" t="s">
        <v>9</v>
      </c>
      <c r="E122" s="26">
        <v>1800</v>
      </c>
      <c r="F122" s="26">
        <v>1827.25</v>
      </c>
      <c r="G122" s="31">
        <f t="shared" si="2"/>
        <v>1.0151388888888888</v>
      </c>
    </row>
    <row r="123" spans="1:7" ht="25.5" customHeight="1">
      <c r="A123" s="9"/>
      <c r="B123" s="9"/>
      <c r="C123" s="9" t="s">
        <v>115</v>
      </c>
      <c r="D123" s="9" t="s">
        <v>116</v>
      </c>
      <c r="E123" s="26">
        <v>3000</v>
      </c>
      <c r="F123" s="26">
        <v>12098.77</v>
      </c>
      <c r="G123" s="31">
        <f t="shared" si="2"/>
        <v>4.032923333333334</v>
      </c>
    </row>
    <row r="124" spans="1:7" ht="24" customHeight="1">
      <c r="A124" s="9"/>
      <c r="B124" s="9" t="s">
        <v>117</v>
      </c>
      <c r="C124" s="9"/>
      <c r="D124" s="9" t="s">
        <v>118</v>
      </c>
      <c r="E124" s="26">
        <f>E125+E126</f>
        <v>22900</v>
      </c>
      <c r="F124" s="26">
        <f>F125+F126</f>
        <v>32663.21</v>
      </c>
      <c r="G124" s="31">
        <f t="shared" si="2"/>
        <v>1.4263410480349346</v>
      </c>
    </row>
    <row r="125" spans="1:7" ht="24" customHeight="1">
      <c r="A125" s="9"/>
      <c r="B125" s="9"/>
      <c r="C125" s="9" t="s">
        <v>52</v>
      </c>
      <c r="D125" s="9" t="s">
        <v>9</v>
      </c>
      <c r="E125" s="26">
        <v>0</v>
      </c>
      <c r="F125" s="26">
        <v>3.27</v>
      </c>
      <c r="G125" s="31" t="s">
        <v>130</v>
      </c>
    </row>
    <row r="126" spans="1:7" ht="19.5" customHeight="1">
      <c r="A126" s="9"/>
      <c r="B126" s="9"/>
      <c r="C126" s="9" t="s">
        <v>115</v>
      </c>
      <c r="D126" s="9" t="s">
        <v>116</v>
      </c>
      <c r="E126" s="26">
        <v>22900</v>
      </c>
      <c r="F126" s="26">
        <v>32659.94</v>
      </c>
      <c r="G126" s="31">
        <f t="shared" si="2"/>
        <v>1.4261982532751092</v>
      </c>
    </row>
    <row r="127" spans="1:7" ht="39" customHeight="1">
      <c r="A127" s="9"/>
      <c r="B127" s="9">
        <v>80114</v>
      </c>
      <c r="C127" s="9"/>
      <c r="D127" s="8" t="s">
        <v>96</v>
      </c>
      <c r="E127" s="26">
        <f>E128+E129</f>
        <v>1200</v>
      </c>
      <c r="F127" s="26">
        <f>F128+F129</f>
        <v>4797.469999999999</v>
      </c>
      <c r="G127" s="31">
        <f t="shared" si="2"/>
        <v>3.997891666666666</v>
      </c>
    </row>
    <row r="128" spans="1:7" ht="23.25" customHeight="1">
      <c r="A128" s="9"/>
      <c r="B128" s="9"/>
      <c r="C128" s="9" t="s">
        <v>52</v>
      </c>
      <c r="D128" s="8" t="s">
        <v>9</v>
      </c>
      <c r="E128" s="26">
        <v>200</v>
      </c>
      <c r="F128" s="26">
        <v>136.82</v>
      </c>
      <c r="G128" s="31">
        <f t="shared" si="2"/>
        <v>0.6840999999999999</v>
      </c>
    </row>
    <row r="129" spans="1:7" ht="26.25" customHeight="1">
      <c r="A129" s="9"/>
      <c r="B129" s="9"/>
      <c r="C129" s="9" t="s">
        <v>115</v>
      </c>
      <c r="D129" s="9" t="s">
        <v>116</v>
      </c>
      <c r="E129" s="26">
        <v>1000</v>
      </c>
      <c r="F129" s="26">
        <v>4660.65</v>
      </c>
      <c r="G129" s="31">
        <f t="shared" si="2"/>
        <v>4.6606499999999995</v>
      </c>
    </row>
    <row r="130" spans="1:7" ht="30.75" customHeight="1">
      <c r="A130" s="9"/>
      <c r="B130" s="9">
        <v>80195</v>
      </c>
      <c r="C130" s="9"/>
      <c r="D130" s="8" t="s">
        <v>97</v>
      </c>
      <c r="E130" s="25">
        <f>SUM(E131:E136)</f>
        <v>8556</v>
      </c>
      <c r="F130" s="25">
        <f>SUM(F131:F136)</f>
        <v>21516.45</v>
      </c>
      <c r="G130" s="31">
        <f t="shared" si="2"/>
        <v>2.514779102384292</v>
      </c>
    </row>
    <row r="131" spans="1:7" ht="80.25" customHeight="1">
      <c r="A131" s="9"/>
      <c r="B131" s="9"/>
      <c r="C131" s="9" t="s">
        <v>50</v>
      </c>
      <c r="D131" s="9" t="s">
        <v>104</v>
      </c>
      <c r="E131" s="26">
        <v>6000</v>
      </c>
      <c r="F131" s="26">
        <v>5946</v>
      </c>
      <c r="G131" s="31">
        <f t="shared" si="2"/>
        <v>0.991</v>
      </c>
    </row>
    <row r="132" spans="1:7" ht="30.75" customHeight="1">
      <c r="A132" s="9"/>
      <c r="B132" s="9"/>
      <c r="C132" s="9" t="s">
        <v>52</v>
      </c>
      <c r="D132" s="8" t="s">
        <v>9</v>
      </c>
      <c r="E132" s="26">
        <v>0</v>
      </c>
      <c r="F132" s="26">
        <v>5.58</v>
      </c>
      <c r="G132" s="31" t="s">
        <v>130</v>
      </c>
    </row>
    <row r="133" spans="1:7" ht="20.25" customHeight="1">
      <c r="A133" s="9"/>
      <c r="B133" s="9"/>
      <c r="C133" s="9" t="s">
        <v>115</v>
      </c>
      <c r="D133" s="9" t="s">
        <v>116</v>
      </c>
      <c r="E133" s="26">
        <v>1500</v>
      </c>
      <c r="F133" s="26">
        <v>3430.12</v>
      </c>
      <c r="G133" s="31">
        <f t="shared" si="2"/>
        <v>2.2867466666666667</v>
      </c>
    </row>
    <row r="134" spans="1:7" ht="69.75" customHeight="1">
      <c r="A134" s="9"/>
      <c r="B134" s="9"/>
      <c r="C134" s="9" t="s">
        <v>202</v>
      </c>
      <c r="D134" s="9" t="s">
        <v>175</v>
      </c>
      <c r="E134" s="26">
        <v>0</v>
      </c>
      <c r="F134" s="26">
        <v>8013.8</v>
      </c>
      <c r="G134" s="31" t="s">
        <v>130</v>
      </c>
    </row>
    <row r="135" spans="1:7" ht="51.75" customHeight="1">
      <c r="A135" s="9"/>
      <c r="B135" s="9"/>
      <c r="C135" s="9" t="s">
        <v>103</v>
      </c>
      <c r="D135" s="9" t="s">
        <v>173</v>
      </c>
      <c r="E135" s="26">
        <v>1056</v>
      </c>
      <c r="F135" s="26">
        <v>792</v>
      </c>
      <c r="G135" s="31">
        <f t="shared" si="2"/>
        <v>0.75</v>
      </c>
    </row>
    <row r="136" spans="1:7" ht="72" customHeight="1">
      <c r="A136" s="9"/>
      <c r="B136" s="9"/>
      <c r="C136" s="9" t="s">
        <v>119</v>
      </c>
      <c r="D136" s="9" t="s">
        <v>137</v>
      </c>
      <c r="E136" s="26">
        <v>0</v>
      </c>
      <c r="F136" s="26">
        <v>3328.95</v>
      </c>
      <c r="G136" s="31" t="s">
        <v>130</v>
      </c>
    </row>
    <row r="137" spans="1:7" ht="29.25" customHeight="1">
      <c r="A137" s="13" t="s">
        <v>176</v>
      </c>
      <c r="B137" s="13"/>
      <c r="C137" s="8"/>
      <c r="D137" s="13" t="s">
        <v>177</v>
      </c>
      <c r="E137" s="29">
        <f>E138+E140</f>
        <v>375</v>
      </c>
      <c r="F137" s="29">
        <f>F138+F140</f>
        <v>6415.35</v>
      </c>
      <c r="G137" s="24" t="s">
        <v>130</v>
      </c>
    </row>
    <row r="138" spans="1:7" ht="41.25" customHeight="1">
      <c r="A138" s="9"/>
      <c r="B138" s="9" t="s">
        <v>178</v>
      </c>
      <c r="C138" s="9"/>
      <c r="D138" s="9" t="s">
        <v>179</v>
      </c>
      <c r="E138" s="26">
        <f>E139</f>
        <v>0</v>
      </c>
      <c r="F138" s="26">
        <f>F139</f>
        <v>6085.35</v>
      </c>
      <c r="G138" s="31" t="s">
        <v>130</v>
      </c>
    </row>
    <row r="139" spans="1:7" ht="30" customHeight="1">
      <c r="A139" s="9"/>
      <c r="B139" s="9"/>
      <c r="C139" s="9" t="s">
        <v>115</v>
      </c>
      <c r="D139" s="9" t="s">
        <v>116</v>
      </c>
      <c r="E139" s="26">
        <v>0</v>
      </c>
      <c r="F139" s="26">
        <v>6085.35</v>
      </c>
      <c r="G139" s="31" t="s">
        <v>130</v>
      </c>
    </row>
    <row r="140" spans="1:7" ht="30" customHeight="1">
      <c r="A140" s="9"/>
      <c r="B140" s="9" t="s">
        <v>203</v>
      </c>
      <c r="C140" s="9"/>
      <c r="D140" s="9" t="s">
        <v>97</v>
      </c>
      <c r="E140" s="26">
        <f>E141</f>
        <v>375</v>
      </c>
      <c r="F140" s="26">
        <f>F141</f>
        <v>330</v>
      </c>
      <c r="G140" s="31">
        <f t="shared" si="2"/>
        <v>0.88</v>
      </c>
    </row>
    <row r="141" spans="1:7" ht="66.75" customHeight="1">
      <c r="A141" s="9"/>
      <c r="B141" s="9"/>
      <c r="C141" s="9" t="s">
        <v>58</v>
      </c>
      <c r="D141" s="9" t="s">
        <v>31</v>
      </c>
      <c r="E141" s="26">
        <v>375</v>
      </c>
      <c r="F141" s="26">
        <v>330</v>
      </c>
      <c r="G141" s="31">
        <f t="shared" si="2"/>
        <v>0.88</v>
      </c>
    </row>
    <row r="142" spans="1:7" ht="35.25" customHeight="1">
      <c r="A142" s="13">
        <v>852</v>
      </c>
      <c r="B142" s="13"/>
      <c r="C142" s="13"/>
      <c r="D142" s="13" t="s">
        <v>30</v>
      </c>
      <c r="E142" s="28">
        <f>E143+E145+E147+E151+E154+E157+E160+E164+E168+E170</f>
        <v>8275818</v>
      </c>
      <c r="F142" s="28">
        <f>F143+F145+F147+F151+F154+F157+F160+F164+F168+F170</f>
        <v>8167682.079999999</v>
      </c>
      <c r="G142" s="24">
        <f t="shared" si="2"/>
        <v>0.9869335067542567</v>
      </c>
    </row>
    <row r="143" spans="1:7" ht="35.25" customHeight="1">
      <c r="A143" s="8"/>
      <c r="B143" s="8" t="s">
        <v>204</v>
      </c>
      <c r="C143" s="8"/>
      <c r="D143" s="8" t="s">
        <v>205</v>
      </c>
      <c r="E143" s="25">
        <f>E144</f>
        <v>350892</v>
      </c>
      <c r="F143" s="25">
        <f>F144</f>
        <v>350639.72</v>
      </c>
      <c r="G143" s="31">
        <f t="shared" si="2"/>
        <v>0.9992810323404352</v>
      </c>
    </row>
    <row r="144" spans="1:7" ht="70.5" customHeight="1">
      <c r="A144" s="8"/>
      <c r="B144" s="8"/>
      <c r="C144" s="9" t="s">
        <v>58</v>
      </c>
      <c r="D144" s="9" t="s">
        <v>31</v>
      </c>
      <c r="E144" s="25">
        <v>350892</v>
      </c>
      <c r="F144" s="25">
        <v>350639.72</v>
      </c>
      <c r="G144" s="31">
        <f t="shared" si="2"/>
        <v>0.9992810323404352</v>
      </c>
    </row>
    <row r="145" spans="1:7" ht="30" customHeight="1">
      <c r="A145" s="8"/>
      <c r="B145" s="8" t="s">
        <v>206</v>
      </c>
      <c r="C145" s="9"/>
      <c r="D145" s="9" t="s">
        <v>207</v>
      </c>
      <c r="E145" s="25">
        <f>E146</f>
        <v>25000</v>
      </c>
      <c r="F145" s="25">
        <f>F146</f>
        <v>23624.45</v>
      </c>
      <c r="G145" s="31">
        <f t="shared" si="2"/>
        <v>0.944978</v>
      </c>
    </row>
    <row r="146" spans="1:7" ht="70.5" customHeight="1">
      <c r="A146" s="8"/>
      <c r="B146" s="8"/>
      <c r="C146" s="9" t="s">
        <v>103</v>
      </c>
      <c r="D146" s="9" t="s">
        <v>173</v>
      </c>
      <c r="E146" s="25">
        <v>25000</v>
      </c>
      <c r="F146" s="25">
        <v>23624.45</v>
      </c>
      <c r="G146" s="31">
        <f t="shared" si="2"/>
        <v>0.944978</v>
      </c>
    </row>
    <row r="147" spans="1:7" ht="63" customHeight="1">
      <c r="A147" s="9"/>
      <c r="B147" s="9">
        <v>85212</v>
      </c>
      <c r="C147" s="9"/>
      <c r="D147" s="8" t="s">
        <v>98</v>
      </c>
      <c r="E147" s="25">
        <f>E149+E150</f>
        <v>5421210</v>
      </c>
      <c r="F147" s="25">
        <f>F148+F149+F150</f>
        <v>5331737.02</v>
      </c>
      <c r="G147" s="31">
        <f t="shared" si="2"/>
        <v>0.9834957546378021</v>
      </c>
    </row>
    <row r="148" spans="1:7" ht="21" customHeight="1">
      <c r="A148" s="9"/>
      <c r="B148" s="9"/>
      <c r="C148" s="9" t="s">
        <v>105</v>
      </c>
      <c r="D148" s="9" t="s">
        <v>106</v>
      </c>
      <c r="E148" s="25">
        <v>0</v>
      </c>
      <c r="F148" s="25">
        <v>360.8</v>
      </c>
      <c r="G148" s="31"/>
    </row>
    <row r="149" spans="1:7" ht="67.5" customHeight="1">
      <c r="A149" s="9"/>
      <c r="B149" s="9"/>
      <c r="C149" s="9">
        <v>2010</v>
      </c>
      <c r="D149" s="9" t="s">
        <v>31</v>
      </c>
      <c r="E149" s="26">
        <v>5393310</v>
      </c>
      <c r="F149" s="26">
        <v>5265433.04</v>
      </c>
      <c r="G149" s="31">
        <f t="shared" si="2"/>
        <v>0.9762897070630095</v>
      </c>
    </row>
    <row r="150" spans="1:7" ht="67.5" customHeight="1">
      <c r="A150" s="9"/>
      <c r="B150" s="9"/>
      <c r="C150" s="9" t="s">
        <v>138</v>
      </c>
      <c r="D150" s="9" t="s">
        <v>73</v>
      </c>
      <c r="E150" s="26">
        <v>27900</v>
      </c>
      <c r="F150" s="26">
        <v>65943.18</v>
      </c>
      <c r="G150" s="31" t="s">
        <v>130</v>
      </c>
    </row>
    <row r="151" spans="1:7" ht="87" customHeight="1">
      <c r="A151" s="9"/>
      <c r="B151" s="9">
        <v>85213</v>
      </c>
      <c r="C151" s="9"/>
      <c r="D151" s="8" t="s">
        <v>99</v>
      </c>
      <c r="E151" s="25">
        <f>E152+E153</f>
        <v>117456</v>
      </c>
      <c r="F151" s="25">
        <f>F152+F153</f>
        <v>117316</v>
      </c>
      <c r="G151" s="31">
        <f t="shared" si="2"/>
        <v>0.9988080642964173</v>
      </c>
    </row>
    <row r="152" spans="1:7" ht="63" customHeight="1">
      <c r="A152" s="9"/>
      <c r="B152" s="9"/>
      <c r="C152" s="9">
        <v>2010</v>
      </c>
      <c r="D152" s="9" t="s">
        <v>12</v>
      </c>
      <c r="E152" s="26">
        <v>68515</v>
      </c>
      <c r="F152" s="26">
        <v>68375</v>
      </c>
      <c r="G152" s="31">
        <f t="shared" si="2"/>
        <v>0.9979566518280668</v>
      </c>
    </row>
    <row r="153" spans="1:7" ht="55.5" customHeight="1">
      <c r="A153" s="9"/>
      <c r="B153" s="9"/>
      <c r="C153" s="9" t="s">
        <v>103</v>
      </c>
      <c r="D153" s="9" t="s">
        <v>27</v>
      </c>
      <c r="E153" s="26">
        <v>48941</v>
      </c>
      <c r="F153" s="26">
        <v>48941</v>
      </c>
      <c r="G153" s="31">
        <f t="shared" si="2"/>
        <v>1</v>
      </c>
    </row>
    <row r="154" spans="1:7" ht="60" customHeight="1">
      <c r="A154" s="9"/>
      <c r="B154" s="9">
        <v>85214</v>
      </c>
      <c r="C154" s="9"/>
      <c r="D154" s="8" t="s">
        <v>100</v>
      </c>
      <c r="E154" s="25">
        <f>E155+E156</f>
        <v>718200</v>
      </c>
      <c r="F154" s="25">
        <f>F155+F156</f>
        <v>721923.07</v>
      </c>
      <c r="G154" s="31">
        <f aca="true" t="shared" si="3" ref="G154:G206">F154/E154</f>
        <v>1.0051838902812587</v>
      </c>
    </row>
    <row r="155" spans="1:7" ht="22.5" customHeight="1">
      <c r="A155" s="9"/>
      <c r="B155" s="9"/>
      <c r="C155" s="9" t="s">
        <v>115</v>
      </c>
      <c r="D155" s="9" t="s">
        <v>116</v>
      </c>
      <c r="E155" s="25">
        <v>0</v>
      </c>
      <c r="F155" s="25">
        <v>3723.07</v>
      </c>
      <c r="G155" s="31"/>
    </row>
    <row r="156" spans="1:7" ht="46.5" customHeight="1">
      <c r="A156" s="9"/>
      <c r="B156" s="9"/>
      <c r="C156" s="9">
        <v>2030</v>
      </c>
      <c r="D156" s="9" t="s">
        <v>63</v>
      </c>
      <c r="E156" s="26">
        <v>718200</v>
      </c>
      <c r="F156" s="26">
        <v>718200</v>
      </c>
      <c r="G156" s="31">
        <f t="shared" si="3"/>
        <v>1</v>
      </c>
    </row>
    <row r="157" spans="1:7" ht="34.5" customHeight="1">
      <c r="A157" s="9"/>
      <c r="B157" s="9" t="s">
        <v>180</v>
      </c>
      <c r="C157" s="9"/>
      <c r="D157" s="8" t="s">
        <v>181</v>
      </c>
      <c r="E157" s="25">
        <f>E159</f>
        <v>545868</v>
      </c>
      <c r="F157" s="25">
        <f>F158+F159</f>
        <v>545910.75</v>
      </c>
      <c r="G157" s="31">
        <f>F157/E157</f>
        <v>1.0000783156367474</v>
      </c>
    </row>
    <row r="158" spans="1:7" ht="21" customHeight="1">
      <c r="A158" s="9"/>
      <c r="B158" s="9"/>
      <c r="C158" s="9" t="s">
        <v>115</v>
      </c>
      <c r="D158" s="9" t="s">
        <v>116</v>
      </c>
      <c r="E158" s="25">
        <v>0</v>
      </c>
      <c r="F158" s="25">
        <v>42.75</v>
      </c>
      <c r="G158" s="31" t="s">
        <v>130</v>
      </c>
    </row>
    <row r="159" spans="1:7" ht="46.5" customHeight="1">
      <c r="A159" s="9"/>
      <c r="B159" s="9"/>
      <c r="C159" s="9">
        <v>2030</v>
      </c>
      <c r="D159" s="9" t="s">
        <v>63</v>
      </c>
      <c r="E159" s="26">
        <v>545868</v>
      </c>
      <c r="F159" s="26">
        <v>545868</v>
      </c>
      <c r="G159" s="31">
        <f>F159/E159</f>
        <v>1</v>
      </c>
    </row>
    <row r="160" spans="1:7" ht="33.75" customHeight="1">
      <c r="A160" s="9"/>
      <c r="B160" s="9">
        <v>85219</v>
      </c>
      <c r="C160" s="9"/>
      <c r="D160" s="8" t="s">
        <v>101</v>
      </c>
      <c r="E160" s="25">
        <f>E161+E162+E163</f>
        <v>308102</v>
      </c>
      <c r="F160" s="25">
        <f>F161+F162+F163</f>
        <v>308341.39</v>
      </c>
      <c r="G160" s="31">
        <f t="shared" si="3"/>
        <v>1.0007769829472057</v>
      </c>
    </row>
    <row r="161" spans="1:7" ht="18.75" customHeight="1">
      <c r="A161" s="9"/>
      <c r="B161" s="9"/>
      <c r="C161" s="9" t="s">
        <v>52</v>
      </c>
      <c r="D161" s="8" t="s">
        <v>9</v>
      </c>
      <c r="E161" s="25">
        <v>0</v>
      </c>
      <c r="F161" s="25">
        <v>31.65</v>
      </c>
      <c r="G161" s="31" t="s">
        <v>130</v>
      </c>
    </row>
    <row r="162" spans="1:7" ht="27" customHeight="1">
      <c r="A162" s="9"/>
      <c r="B162" s="9"/>
      <c r="C162" s="9" t="s">
        <v>115</v>
      </c>
      <c r="D162" s="9" t="s">
        <v>116</v>
      </c>
      <c r="E162" s="25">
        <v>0</v>
      </c>
      <c r="F162" s="25">
        <v>207.74</v>
      </c>
      <c r="G162" s="31" t="s">
        <v>130</v>
      </c>
    </row>
    <row r="163" spans="1:7" ht="43.5" customHeight="1">
      <c r="A163" s="9"/>
      <c r="B163" s="9"/>
      <c r="C163" s="9">
        <v>2030</v>
      </c>
      <c r="D163" s="9" t="s">
        <v>64</v>
      </c>
      <c r="E163" s="26">
        <v>308102</v>
      </c>
      <c r="F163" s="26">
        <v>308102</v>
      </c>
      <c r="G163" s="31">
        <f t="shared" si="3"/>
        <v>1</v>
      </c>
    </row>
    <row r="164" spans="1:7" ht="54" customHeight="1">
      <c r="A164" s="9"/>
      <c r="B164" s="9">
        <v>85228</v>
      </c>
      <c r="C164" s="9"/>
      <c r="D164" s="8" t="s">
        <v>102</v>
      </c>
      <c r="E164" s="25">
        <f>E165+E166+E167</f>
        <v>162000</v>
      </c>
      <c r="F164" s="25">
        <f>F165+F166+F167</f>
        <v>141399.68000000002</v>
      </c>
      <c r="G164" s="31">
        <f t="shared" si="3"/>
        <v>0.8728375308641977</v>
      </c>
    </row>
    <row r="165" spans="1:7" ht="24.75" customHeight="1">
      <c r="A165" s="9"/>
      <c r="B165" s="9"/>
      <c r="C165" s="9" t="s">
        <v>36</v>
      </c>
      <c r="D165" s="9" t="s">
        <v>28</v>
      </c>
      <c r="E165" s="26">
        <v>130000</v>
      </c>
      <c r="F165" s="26">
        <v>109349.45</v>
      </c>
      <c r="G165" s="31">
        <f t="shared" si="3"/>
        <v>0.8411496153846154</v>
      </c>
    </row>
    <row r="166" spans="1:7" ht="69.75" customHeight="1">
      <c r="A166" s="9"/>
      <c r="B166" s="9"/>
      <c r="C166" s="9" t="s">
        <v>58</v>
      </c>
      <c r="D166" s="9" t="s">
        <v>12</v>
      </c>
      <c r="E166" s="26">
        <v>32000</v>
      </c>
      <c r="F166" s="26">
        <v>32000</v>
      </c>
      <c r="G166" s="31">
        <f t="shared" si="3"/>
        <v>1</v>
      </c>
    </row>
    <row r="167" spans="1:7" ht="66.75" customHeight="1">
      <c r="A167" s="9"/>
      <c r="B167" s="9"/>
      <c r="C167" s="9" t="s">
        <v>138</v>
      </c>
      <c r="D167" s="9" t="s">
        <v>73</v>
      </c>
      <c r="E167" s="26">
        <v>0</v>
      </c>
      <c r="F167" s="26">
        <v>50.23</v>
      </c>
      <c r="G167" s="31" t="s">
        <v>130</v>
      </c>
    </row>
    <row r="168" spans="1:7" ht="41.25" customHeight="1">
      <c r="A168" s="9"/>
      <c r="B168" s="9" t="s">
        <v>208</v>
      </c>
      <c r="C168" s="9"/>
      <c r="D168" s="9" t="s">
        <v>209</v>
      </c>
      <c r="E168" s="26">
        <f>E169</f>
        <v>28090</v>
      </c>
      <c r="F168" s="26">
        <f>F169</f>
        <v>28090</v>
      </c>
      <c r="G168" s="31">
        <f t="shared" si="3"/>
        <v>1</v>
      </c>
    </row>
    <row r="169" spans="1:7" ht="66.75" customHeight="1">
      <c r="A169" s="9"/>
      <c r="B169" s="9"/>
      <c r="C169" s="9" t="s">
        <v>58</v>
      </c>
      <c r="D169" s="9" t="s">
        <v>12</v>
      </c>
      <c r="E169" s="26">
        <v>28090</v>
      </c>
      <c r="F169" s="26">
        <v>28090</v>
      </c>
      <c r="G169" s="31">
        <f t="shared" si="3"/>
        <v>1</v>
      </c>
    </row>
    <row r="170" spans="1:7" ht="30.75" customHeight="1">
      <c r="A170" s="9"/>
      <c r="B170" s="9">
        <v>85295</v>
      </c>
      <c r="C170" s="9"/>
      <c r="D170" s="8" t="s">
        <v>97</v>
      </c>
      <c r="E170" s="25">
        <f>E171+E172</f>
        <v>599000</v>
      </c>
      <c r="F170" s="25">
        <f>F171+F172</f>
        <v>598700</v>
      </c>
      <c r="G170" s="31">
        <f t="shared" si="3"/>
        <v>0.9994991652754591</v>
      </c>
    </row>
    <row r="171" spans="1:7" ht="69.75" customHeight="1">
      <c r="A171" s="9"/>
      <c r="B171" s="9"/>
      <c r="C171" s="9" t="s">
        <v>58</v>
      </c>
      <c r="D171" s="9" t="s">
        <v>12</v>
      </c>
      <c r="E171" s="25">
        <v>56600</v>
      </c>
      <c r="F171" s="25">
        <v>56300</v>
      </c>
      <c r="G171" s="31">
        <f t="shared" si="3"/>
        <v>0.9946996466431095</v>
      </c>
    </row>
    <row r="172" spans="1:7" ht="70.5" customHeight="1">
      <c r="A172" s="9"/>
      <c r="B172" s="9"/>
      <c r="C172" s="9">
        <v>2030</v>
      </c>
      <c r="D172" s="9" t="s">
        <v>65</v>
      </c>
      <c r="E172" s="26">
        <v>542400</v>
      </c>
      <c r="F172" s="26">
        <v>542400</v>
      </c>
      <c r="G172" s="31">
        <f t="shared" si="3"/>
        <v>1</v>
      </c>
    </row>
    <row r="173" spans="1:7" ht="33" customHeight="1">
      <c r="A173" s="11" t="s">
        <v>150</v>
      </c>
      <c r="B173" s="11"/>
      <c r="C173" s="11"/>
      <c r="D173" s="11" t="s">
        <v>151</v>
      </c>
      <c r="E173" s="28">
        <f>E174</f>
        <v>369020.89</v>
      </c>
      <c r="F173" s="28">
        <f>F174</f>
        <v>339387.01</v>
      </c>
      <c r="G173" s="24">
        <f t="shared" si="3"/>
        <v>0.9196959283253585</v>
      </c>
    </row>
    <row r="174" spans="1:7" ht="30.75" customHeight="1">
      <c r="A174" s="9"/>
      <c r="B174" s="9" t="s">
        <v>152</v>
      </c>
      <c r="C174" s="9"/>
      <c r="D174" s="9" t="s">
        <v>97</v>
      </c>
      <c r="E174" s="26">
        <f>E175+E176</f>
        <v>369020.89</v>
      </c>
      <c r="F174" s="26">
        <f>F175+F176</f>
        <v>339387.01</v>
      </c>
      <c r="G174" s="31">
        <f t="shared" si="3"/>
        <v>0.9196959283253585</v>
      </c>
    </row>
    <row r="175" spans="1:7" ht="66.75" customHeight="1">
      <c r="A175" s="9"/>
      <c r="B175" s="9"/>
      <c r="C175" s="9" t="s">
        <v>174</v>
      </c>
      <c r="D175" s="9" t="s">
        <v>175</v>
      </c>
      <c r="E175" s="26">
        <v>337385.76</v>
      </c>
      <c r="F175" s="26">
        <v>311955.19</v>
      </c>
      <c r="G175" s="31">
        <f t="shared" si="3"/>
        <v>0.924624649244236</v>
      </c>
    </row>
    <row r="176" spans="1:7" ht="66.75" customHeight="1">
      <c r="A176" s="9"/>
      <c r="B176" s="9"/>
      <c r="C176" s="9" t="s">
        <v>153</v>
      </c>
      <c r="D176" s="9" t="s">
        <v>175</v>
      </c>
      <c r="E176" s="26">
        <v>31635.13</v>
      </c>
      <c r="F176" s="26">
        <v>27431.82</v>
      </c>
      <c r="G176" s="31">
        <f t="shared" si="3"/>
        <v>0.8671315717684738</v>
      </c>
    </row>
    <row r="177" spans="1:7" ht="30.75" customHeight="1">
      <c r="A177" s="11" t="s">
        <v>120</v>
      </c>
      <c r="B177" s="11"/>
      <c r="C177" s="11"/>
      <c r="D177" s="11" t="s">
        <v>121</v>
      </c>
      <c r="E177" s="28">
        <f>E178+E180</f>
        <v>326862</v>
      </c>
      <c r="F177" s="28">
        <f>F178+F180</f>
        <v>316672.21</v>
      </c>
      <c r="G177" s="24">
        <f t="shared" si="3"/>
        <v>0.9688254064406386</v>
      </c>
    </row>
    <row r="178" spans="1:7" ht="24.75" customHeight="1">
      <c r="A178" s="8"/>
      <c r="B178" s="8" t="s">
        <v>139</v>
      </c>
      <c r="C178" s="8"/>
      <c r="D178" s="8" t="s">
        <v>140</v>
      </c>
      <c r="E178" s="25">
        <f>E179</f>
        <v>0</v>
      </c>
      <c r="F178" s="25">
        <f>F179</f>
        <v>51.44</v>
      </c>
      <c r="G178" s="31" t="s">
        <v>130</v>
      </c>
    </row>
    <row r="179" spans="1:7" ht="24.75" customHeight="1">
      <c r="A179" s="8"/>
      <c r="B179" s="8"/>
      <c r="C179" s="8" t="s">
        <v>115</v>
      </c>
      <c r="D179" s="9" t="s">
        <v>116</v>
      </c>
      <c r="E179" s="25">
        <v>0</v>
      </c>
      <c r="F179" s="25">
        <v>51.44</v>
      </c>
      <c r="G179" s="31" t="s">
        <v>130</v>
      </c>
    </row>
    <row r="180" spans="1:7" ht="23.25" customHeight="1">
      <c r="A180" s="9"/>
      <c r="B180" s="9" t="s">
        <v>122</v>
      </c>
      <c r="C180" s="9"/>
      <c r="D180" s="9" t="s">
        <v>123</v>
      </c>
      <c r="E180" s="26">
        <f>E181</f>
        <v>326862</v>
      </c>
      <c r="F180" s="26">
        <f>F181</f>
        <v>316620.77</v>
      </c>
      <c r="G180" s="31">
        <f t="shared" si="3"/>
        <v>0.9686680311568797</v>
      </c>
    </row>
    <row r="181" spans="1:7" ht="40.5" customHeight="1">
      <c r="A181" s="9"/>
      <c r="B181" s="9"/>
      <c r="C181" s="9" t="s">
        <v>103</v>
      </c>
      <c r="D181" s="9" t="s">
        <v>65</v>
      </c>
      <c r="E181" s="26">
        <v>326862</v>
      </c>
      <c r="F181" s="26">
        <v>316620.77</v>
      </c>
      <c r="G181" s="31">
        <f t="shared" si="3"/>
        <v>0.9686680311568797</v>
      </c>
    </row>
    <row r="182" spans="1:7" ht="40.5" customHeight="1">
      <c r="A182" s="11" t="s">
        <v>141</v>
      </c>
      <c r="B182" s="11"/>
      <c r="C182" s="11"/>
      <c r="D182" s="11" t="s">
        <v>142</v>
      </c>
      <c r="E182" s="28">
        <f>E183+E186+E188</f>
        <v>79428</v>
      </c>
      <c r="F182" s="28">
        <f>F183+F186+F188</f>
        <v>78741.4</v>
      </c>
      <c r="G182" s="24" t="s">
        <v>130</v>
      </c>
    </row>
    <row r="183" spans="1:7" ht="26.25" customHeight="1">
      <c r="A183" s="9"/>
      <c r="B183" s="9" t="s">
        <v>143</v>
      </c>
      <c r="C183" s="9"/>
      <c r="D183" s="9" t="s">
        <v>144</v>
      </c>
      <c r="E183" s="26">
        <f>E184</f>
        <v>0</v>
      </c>
      <c r="F183" s="26">
        <f>F184+F185</f>
        <v>5512.54</v>
      </c>
      <c r="G183" s="31" t="s">
        <v>130</v>
      </c>
    </row>
    <row r="184" spans="1:7" ht="24.75" customHeight="1">
      <c r="A184" s="9"/>
      <c r="B184" s="9"/>
      <c r="C184" s="9" t="s">
        <v>145</v>
      </c>
      <c r="D184" s="9" t="s">
        <v>146</v>
      </c>
      <c r="E184" s="26">
        <v>0</v>
      </c>
      <c r="F184" s="26">
        <v>2040.87</v>
      </c>
      <c r="G184" s="31" t="s">
        <v>130</v>
      </c>
    </row>
    <row r="185" spans="1:7" ht="38.25" customHeight="1">
      <c r="A185" s="9"/>
      <c r="B185" s="9"/>
      <c r="C185" s="9" t="s">
        <v>128</v>
      </c>
      <c r="D185" s="9" t="s">
        <v>129</v>
      </c>
      <c r="E185" s="26">
        <v>0</v>
      </c>
      <c r="F185" s="26">
        <v>3471.67</v>
      </c>
      <c r="G185" s="31" t="s">
        <v>130</v>
      </c>
    </row>
    <row r="186" spans="1:7" ht="65.25" customHeight="1">
      <c r="A186" s="9"/>
      <c r="B186" s="9" t="s">
        <v>182</v>
      </c>
      <c r="C186" s="9"/>
      <c r="D186" s="9" t="s">
        <v>183</v>
      </c>
      <c r="E186" s="26">
        <f>E187</f>
        <v>60500</v>
      </c>
      <c r="F186" s="26">
        <f>F187</f>
        <v>54300.96</v>
      </c>
      <c r="G186" s="31">
        <f t="shared" si="3"/>
        <v>0.8975365289256199</v>
      </c>
    </row>
    <row r="187" spans="1:7" ht="25.5" customHeight="1">
      <c r="A187" s="9"/>
      <c r="B187" s="9"/>
      <c r="C187" s="9" t="s">
        <v>105</v>
      </c>
      <c r="D187" s="9" t="s">
        <v>106</v>
      </c>
      <c r="E187" s="26">
        <v>60500</v>
      </c>
      <c r="F187" s="26">
        <v>54300.96</v>
      </c>
      <c r="G187" s="31">
        <f>F187/E187</f>
        <v>0.8975365289256199</v>
      </c>
    </row>
    <row r="188" spans="1:7" ht="27.75" customHeight="1">
      <c r="A188" s="9"/>
      <c r="B188" s="9" t="s">
        <v>210</v>
      </c>
      <c r="C188" s="9"/>
      <c r="D188" s="9" t="s">
        <v>97</v>
      </c>
      <c r="E188" s="26">
        <f>E189+E190</f>
        <v>18928</v>
      </c>
      <c r="F188" s="26">
        <f>F189+F190</f>
        <v>18927.9</v>
      </c>
      <c r="G188" s="31">
        <f t="shared" si="3"/>
        <v>0.99999471682164</v>
      </c>
    </row>
    <row r="189" spans="1:7" ht="53.25" customHeight="1">
      <c r="A189" s="9"/>
      <c r="B189" s="9"/>
      <c r="C189" s="9" t="s">
        <v>211</v>
      </c>
      <c r="D189" s="9" t="s">
        <v>212</v>
      </c>
      <c r="E189" s="26">
        <v>10000</v>
      </c>
      <c r="F189" s="26">
        <v>10000</v>
      </c>
      <c r="G189" s="31">
        <f t="shared" si="3"/>
        <v>1</v>
      </c>
    </row>
    <row r="190" spans="1:7" ht="65.25" customHeight="1">
      <c r="A190" s="9"/>
      <c r="B190" s="9"/>
      <c r="C190" s="9" t="s">
        <v>167</v>
      </c>
      <c r="D190" s="9" t="s">
        <v>168</v>
      </c>
      <c r="E190" s="26">
        <v>8928</v>
      </c>
      <c r="F190" s="26">
        <v>8927.9</v>
      </c>
      <c r="G190" s="31">
        <f t="shared" si="3"/>
        <v>0.9999887992831541</v>
      </c>
    </row>
    <row r="191" spans="1:7" ht="36.75" customHeight="1">
      <c r="A191" s="11" t="s">
        <v>77</v>
      </c>
      <c r="B191" s="9"/>
      <c r="C191" s="9"/>
      <c r="D191" s="13" t="s">
        <v>54</v>
      </c>
      <c r="E191" s="29">
        <f>E192+E194+E196</f>
        <v>958249</v>
      </c>
      <c r="F191" s="29">
        <f>F192+F194+F196</f>
        <v>986139.18</v>
      </c>
      <c r="G191" s="24">
        <f t="shared" si="3"/>
        <v>1.029105357793225</v>
      </c>
    </row>
    <row r="192" spans="1:7" ht="34.5" customHeight="1">
      <c r="A192" s="11"/>
      <c r="B192" s="9" t="s">
        <v>124</v>
      </c>
      <c r="C192" s="9"/>
      <c r="D192" s="8" t="s">
        <v>125</v>
      </c>
      <c r="E192" s="25">
        <f>E193</f>
        <v>9000</v>
      </c>
      <c r="F192" s="25">
        <f>F193</f>
        <v>9000</v>
      </c>
      <c r="G192" s="31">
        <f t="shared" si="3"/>
        <v>1</v>
      </c>
    </row>
    <row r="193" spans="1:7" ht="60.75" customHeight="1">
      <c r="A193" s="11"/>
      <c r="B193" s="9"/>
      <c r="C193" s="9" t="s">
        <v>126</v>
      </c>
      <c r="D193" s="8" t="s">
        <v>127</v>
      </c>
      <c r="E193" s="25">
        <v>9000</v>
      </c>
      <c r="F193" s="25">
        <v>9000</v>
      </c>
      <c r="G193" s="31">
        <f t="shared" si="3"/>
        <v>1</v>
      </c>
    </row>
    <row r="194" spans="1:7" ht="41.25" customHeight="1">
      <c r="A194" s="11"/>
      <c r="B194" s="9" t="s">
        <v>165</v>
      </c>
      <c r="C194" s="9"/>
      <c r="D194" s="9" t="s">
        <v>166</v>
      </c>
      <c r="E194" s="25">
        <f>E195</f>
        <v>4216</v>
      </c>
      <c r="F194" s="25">
        <f>F195</f>
        <v>4216</v>
      </c>
      <c r="G194" s="31">
        <f t="shared" si="3"/>
        <v>1</v>
      </c>
    </row>
    <row r="195" spans="1:7" ht="66" customHeight="1">
      <c r="A195" s="11"/>
      <c r="B195" s="9"/>
      <c r="C195" s="9" t="s">
        <v>111</v>
      </c>
      <c r="D195" s="9" t="s">
        <v>5</v>
      </c>
      <c r="E195" s="25">
        <v>4216</v>
      </c>
      <c r="F195" s="25">
        <v>4216</v>
      </c>
      <c r="G195" s="31">
        <f t="shared" si="3"/>
        <v>1</v>
      </c>
    </row>
    <row r="196" spans="1:7" ht="33.75" customHeight="1">
      <c r="A196" s="9"/>
      <c r="B196" s="9" t="s">
        <v>184</v>
      </c>
      <c r="C196" s="9"/>
      <c r="D196" s="8" t="s">
        <v>185</v>
      </c>
      <c r="E196" s="26">
        <f>E197</f>
        <v>945033</v>
      </c>
      <c r="F196" s="26">
        <f>F197</f>
        <v>972923.18</v>
      </c>
      <c r="G196" s="31">
        <f t="shared" si="3"/>
        <v>1.029512387398112</v>
      </c>
    </row>
    <row r="197" spans="1:7" ht="66" customHeight="1">
      <c r="A197" s="9"/>
      <c r="B197" s="9"/>
      <c r="C197" s="9" t="s">
        <v>169</v>
      </c>
      <c r="D197" s="9" t="s">
        <v>170</v>
      </c>
      <c r="E197" s="26">
        <v>945033</v>
      </c>
      <c r="F197" s="26">
        <v>972923.18</v>
      </c>
      <c r="G197" s="31">
        <f t="shared" si="3"/>
        <v>1.029512387398112</v>
      </c>
    </row>
    <row r="198" spans="1:7" ht="41.25" customHeight="1">
      <c r="A198" s="13" t="s">
        <v>78</v>
      </c>
      <c r="B198" s="13"/>
      <c r="C198" s="13"/>
      <c r="D198" s="13" t="s">
        <v>55</v>
      </c>
      <c r="E198" s="29">
        <f>E199</f>
        <v>894212</v>
      </c>
      <c r="F198" s="29">
        <f>F199</f>
        <v>915539.41</v>
      </c>
      <c r="G198" s="24">
        <f t="shared" si="3"/>
        <v>1.0238505074859205</v>
      </c>
    </row>
    <row r="199" spans="1:7" ht="37.5" customHeight="1">
      <c r="A199" s="9"/>
      <c r="B199" s="9" t="s">
        <v>79</v>
      </c>
      <c r="C199" s="9"/>
      <c r="D199" s="9" t="s">
        <v>80</v>
      </c>
      <c r="E199" s="26">
        <f>SUM(E200:E205)</f>
        <v>894212</v>
      </c>
      <c r="F199" s="26">
        <f>SUM(F200:F205)</f>
        <v>915539.41</v>
      </c>
      <c r="G199" s="31">
        <f t="shared" si="3"/>
        <v>1.0238505074859205</v>
      </c>
    </row>
    <row r="200" spans="1:7" ht="37.5" customHeight="1">
      <c r="A200" s="9"/>
      <c r="B200" s="9"/>
      <c r="C200" s="9" t="s">
        <v>128</v>
      </c>
      <c r="D200" s="9" t="s">
        <v>129</v>
      </c>
      <c r="E200" s="26">
        <v>0</v>
      </c>
      <c r="F200" s="26">
        <v>1057.05</v>
      </c>
      <c r="G200" s="31"/>
    </row>
    <row r="201" spans="1:7" ht="87.75" customHeight="1">
      <c r="A201" s="9"/>
      <c r="B201" s="9"/>
      <c r="C201" s="9" t="s">
        <v>50</v>
      </c>
      <c r="D201" s="9" t="s">
        <v>104</v>
      </c>
      <c r="E201" s="26">
        <v>95000</v>
      </c>
      <c r="F201" s="26">
        <v>130606.7</v>
      </c>
      <c r="G201" s="31">
        <f t="shared" si="3"/>
        <v>1.3748073684210527</v>
      </c>
    </row>
    <row r="202" spans="1:7" ht="31.5" customHeight="1">
      <c r="A202" s="9"/>
      <c r="B202" s="9"/>
      <c r="C202" s="9" t="s">
        <v>36</v>
      </c>
      <c r="D202" s="9" t="s">
        <v>28</v>
      </c>
      <c r="E202" s="26">
        <v>775012</v>
      </c>
      <c r="F202" s="26">
        <v>754607.9</v>
      </c>
      <c r="G202" s="31">
        <f t="shared" si="3"/>
        <v>0.973672536683303</v>
      </c>
    </row>
    <row r="203" spans="1:7" ht="33.75" customHeight="1">
      <c r="A203" s="9"/>
      <c r="B203" s="9"/>
      <c r="C203" s="9" t="s">
        <v>52</v>
      </c>
      <c r="D203" s="9" t="s">
        <v>9</v>
      </c>
      <c r="E203" s="26">
        <v>0</v>
      </c>
      <c r="F203" s="26">
        <v>32.88</v>
      </c>
      <c r="G203" s="31" t="s">
        <v>130</v>
      </c>
    </row>
    <row r="204" spans="1:7" ht="30.75" customHeight="1">
      <c r="A204" s="9"/>
      <c r="B204" s="9"/>
      <c r="C204" s="9" t="s">
        <v>115</v>
      </c>
      <c r="D204" s="9" t="s">
        <v>116</v>
      </c>
      <c r="E204" s="26">
        <v>19000</v>
      </c>
      <c r="F204" s="26">
        <v>24034.88</v>
      </c>
      <c r="G204" s="31">
        <f t="shared" si="3"/>
        <v>1.2649936842105263</v>
      </c>
    </row>
    <row r="205" spans="1:7" ht="30.75" customHeight="1">
      <c r="A205" s="33"/>
      <c r="B205" s="33"/>
      <c r="C205" s="33" t="s">
        <v>213</v>
      </c>
      <c r="D205" s="33" t="s">
        <v>214</v>
      </c>
      <c r="E205" s="34">
        <v>5200</v>
      </c>
      <c r="F205" s="34">
        <v>5200</v>
      </c>
      <c r="G205" s="31"/>
    </row>
    <row r="206" spans="1:7" ht="33" customHeight="1" thickBot="1">
      <c r="A206" s="19"/>
      <c r="B206" s="19"/>
      <c r="C206" s="19"/>
      <c r="D206" s="20" t="s">
        <v>32</v>
      </c>
      <c r="E206" s="30">
        <f>E13+E18+E21+E28+E33+E43+E48+E57+E60+E91+E107+E137+E142+E173+E177+E182+E191+E198</f>
        <v>43782449.31</v>
      </c>
      <c r="F206" s="30">
        <f>F13+F18+F21+F28+F33+F43+F48+F57+F60+F91+F107+F137+F142+F173+F177+F182+F191+F198</f>
        <v>43365711.5</v>
      </c>
      <c r="G206" s="32">
        <f t="shared" si="3"/>
        <v>0.9904816241081145</v>
      </c>
    </row>
    <row r="207" ht="65.25" customHeight="1"/>
    <row r="208" ht="42.75" customHeight="1"/>
    <row r="209" ht="27" customHeight="1"/>
    <row r="211" ht="26.25" customHeight="1"/>
    <row r="215" spans="1:7" s="3" customFormat="1" ht="12.75">
      <c r="A215" s="2"/>
      <c r="B215" s="2"/>
      <c r="C215" s="2"/>
      <c r="D215" s="1"/>
      <c r="E215" s="7"/>
      <c r="F215" s="7"/>
      <c r="G215" s="4"/>
    </row>
    <row r="225" spans="1:7" s="3" customFormat="1" ht="12.75">
      <c r="A225" s="2"/>
      <c r="B225" s="2"/>
      <c r="C225" s="2"/>
      <c r="D225" s="1"/>
      <c r="E225" s="7"/>
      <c r="F225" s="7"/>
      <c r="G225" s="4"/>
    </row>
    <row r="229" spans="1:7" s="3" customFormat="1" ht="12.75">
      <c r="A229" s="2"/>
      <c r="B229" s="2"/>
      <c r="C229" s="2"/>
      <c r="D229" s="1"/>
      <c r="E229" s="7"/>
      <c r="F229" s="7"/>
      <c r="G229" s="4"/>
    </row>
    <row r="234" spans="1:7" s="3" customFormat="1" ht="12.75">
      <c r="A234" s="2"/>
      <c r="B234" s="2"/>
      <c r="C234" s="2"/>
      <c r="D234" s="1"/>
      <c r="E234" s="7"/>
      <c r="F234" s="7"/>
      <c r="G234" s="4"/>
    </row>
    <row r="238" spans="1:7" s="3" customFormat="1" ht="12.75">
      <c r="A238" s="2"/>
      <c r="B238" s="2"/>
      <c r="C238" s="2"/>
      <c r="D238" s="1"/>
      <c r="E238" s="7"/>
      <c r="F238" s="7"/>
      <c r="G238" s="4"/>
    </row>
    <row r="342" spans="1:7" s="3" customFormat="1" ht="12.75">
      <c r="A342" s="2"/>
      <c r="B342" s="2"/>
      <c r="C342" s="2"/>
      <c r="D342" s="1"/>
      <c r="E342" s="7"/>
      <c r="F342" s="7"/>
      <c r="G342" s="4"/>
    </row>
    <row r="352" ht="38.25" customHeight="1"/>
    <row r="353" ht="38.25" customHeight="1"/>
    <row r="354" spans="1:7" s="3" customFormat="1" ht="12.75">
      <c r="A354" s="2"/>
      <c r="B354" s="2"/>
      <c r="C354" s="2"/>
      <c r="D354" s="1"/>
      <c r="E354" s="7"/>
      <c r="F354" s="7"/>
      <c r="G354" s="4"/>
    </row>
    <row r="455" spans="1:7" s="3" customFormat="1" ht="12.75">
      <c r="A455" s="2"/>
      <c r="B455" s="2"/>
      <c r="C455" s="2"/>
      <c r="D455" s="1"/>
      <c r="E455" s="7"/>
      <c r="F455" s="7"/>
      <c r="G455" s="4"/>
    </row>
    <row r="471" spans="1:7" s="3" customFormat="1" ht="12.75">
      <c r="A471" s="2"/>
      <c r="B471" s="2"/>
      <c r="C471" s="2"/>
      <c r="D471" s="1"/>
      <c r="E471" s="7"/>
      <c r="F471" s="7"/>
      <c r="G471" s="4"/>
    </row>
    <row r="472" ht="39" customHeight="1"/>
  </sheetData>
  <sheetProtection/>
  <mergeCells count="13">
    <mergeCell ref="G10:G11"/>
    <mergeCell ref="E10:E11"/>
    <mergeCell ref="A10:A11"/>
    <mergeCell ref="B10:B11"/>
    <mergeCell ref="C10:C11"/>
    <mergeCell ref="D10:D11"/>
    <mergeCell ref="F10:F11"/>
    <mergeCell ref="A7:G7"/>
    <mergeCell ref="E6:G6"/>
    <mergeCell ref="E1:G1"/>
    <mergeCell ref="E2:G2"/>
    <mergeCell ref="E3:G3"/>
    <mergeCell ref="A8:G8"/>
  </mergeCells>
  <printOptions horizontalCentered="1"/>
  <pageMargins left="0" right="0" top="0.984251968503937" bottom="0.5905511811023623" header="0" footer="0.3937007874015748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2013-02-26T11:10:52Z</cp:lastPrinted>
  <dcterms:created xsi:type="dcterms:W3CDTF">2004-10-06T09:34:11Z</dcterms:created>
  <dcterms:modified xsi:type="dcterms:W3CDTF">2013-02-26T14:09:08Z</dcterms:modified>
  <cp:category/>
  <cp:version/>
  <cp:contentType/>
  <cp:contentStatus/>
</cp:coreProperties>
</file>