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05" windowWidth="11340" windowHeight="6585" activeTab="0"/>
  </bookViews>
  <sheets>
    <sheet name="Zał nr.1" sheetId="1" r:id="rId1"/>
    <sheet name="Arkusz1" sheetId="2" r:id="rId2"/>
    <sheet name="Arkusz2" sheetId="3" r:id="rId3"/>
    <sheet name="Arkusz3" sheetId="4" r:id="rId4"/>
  </sheets>
  <definedNames>
    <definedName name="_xlnm.Print_Area" localSheetId="0">'Zał nr.1'!$A$2:$G$473</definedName>
  </definedNames>
  <calcPr calcMode="manual" fullCalcOnLoad="1"/>
</workbook>
</file>

<file path=xl/sharedStrings.xml><?xml version="1.0" encoding="utf-8"?>
<sst xmlns="http://schemas.openxmlformats.org/spreadsheetml/2006/main" count="740" uniqueCount="261">
  <si>
    <t>Dział</t>
  </si>
  <si>
    <t>010</t>
  </si>
  <si>
    <t>GOSPODARKA  MIESZKANIOWA</t>
  </si>
  <si>
    <t>BEZPIECZEŃSTWO PUBLICZNE I OCHRONA PRZECIWPOŻAROWA</t>
  </si>
  <si>
    <t>75414</t>
  </si>
  <si>
    <t>RÓŻNE ROZLICZENIA</t>
  </si>
  <si>
    <t>OŚWIATA I WYCHOWANIE</t>
  </si>
  <si>
    <t>OCHRONA ZDROWIA</t>
  </si>
  <si>
    <t>POMOC SPOŁECZNA</t>
  </si>
  <si>
    <t>GOSPODARKA KOMUNALNA I OCHRONA ŚRODOWISKA</t>
  </si>
  <si>
    <t>KULTURA I OCHRONA DZIEDZICTWA NARODOWEGO</t>
  </si>
  <si>
    <t>KULTURA FIZYCZNA I SPORT</t>
  </si>
  <si>
    <t>ROLNICTWO  I  ŁOWIECTWO</t>
  </si>
  <si>
    <t>Zakup energii</t>
  </si>
  <si>
    <t>Zakup usług pozostałych</t>
  </si>
  <si>
    <t>Wydatki inwestycyjne jednostek budżetowych</t>
  </si>
  <si>
    <t>6059</t>
  </si>
  <si>
    <t>01030</t>
  </si>
  <si>
    <t>Wpłaty gmin na rzecz izb rolniczych w wysokości 2% uzyskanych wpływów z podatku rolnego</t>
  </si>
  <si>
    <t>TRANSPORT  I  ŁĄCZNOŚĆ</t>
  </si>
  <si>
    <t>Zakup materiałów i wyposażenia</t>
  </si>
  <si>
    <t>Zakup usług remontowych</t>
  </si>
  <si>
    <t>Różne opłaty i składki</t>
  </si>
  <si>
    <t>Dodatkowe wynagrodzenie roczne</t>
  </si>
  <si>
    <t>Składki na ubezpieczenia społeczne</t>
  </si>
  <si>
    <t>Składki na Fundusz Pracy</t>
  </si>
  <si>
    <t>4300</t>
  </si>
  <si>
    <t>Odpisy na zakładowy fundusz świadczeń socjalnych</t>
  </si>
  <si>
    <t>DZIAŁALNOŚC USŁUGOWA</t>
  </si>
  <si>
    <t>4170</t>
  </si>
  <si>
    <t>Wynagrodzenia bezosobowe</t>
  </si>
  <si>
    <t>ADMINISTRACJA PUBLICZNA</t>
  </si>
  <si>
    <t>Wynagrodzenia osobowe pracowników</t>
  </si>
  <si>
    <t>Różne wydatki na rzecz osób fizycznych</t>
  </si>
  <si>
    <t>Wydatki osobowe niezaliczone do wynagrodzeń</t>
  </si>
  <si>
    <t>Wpłaty na PFRON</t>
  </si>
  <si>
    <t>4350</t>
  </si>
  <si>
    <t>Podróże służbowe krajowe</t>
  </si>
  <si>
    <t>Wydatki na zakupy inwestycyjne jednostek budżetowych</t>
  </si>
  <si>
    <t>URZĘDY NACZELNYCH ORGANÓW WŁADZY PAŃSTWOWEJ , KONTROLI I OCHRONY PRAWA ORAZ SĄDOWNICTWA</t>
  </si>
  <si>
    <t>75495</t>
  </si>
  <si>
    <t>Wynagrodzenia agencyjno-prowizyjne</t>
  </si>
  <si>
    <t>OBSŁUGA DŁUGU PUBLICZNEGO</t>
  </si>
  <si>
    <t>Wpłaty gmin i powiatów na rzecz innych jedn.sam.teryt. oraz związków gmin lub związków powiatów na dofinansowanie zadań bieżących</t>
  </si>
  <si>
    <t>Dotacja podmiotowa z budżetu dla niepublicznej szkoły jednostki systemu oświaty</t>
  </si>
  <si>
    <t>Zakup pomocy naukowych , dydaktycznych i książek</t>
  </si>
  <si>
    <t>Zakup pomocy naukowych, dydaktycznych i książek</t>
  </si>
  <si>
    <t>4010</t>
  </si>
  <si>
    <t>4430</t>
  </si>
  <si>
    <t>4440</t>
  </si>
  <si>
    <t>Odpisy na zkładowy fundusz świadczeń socjalnych</t>
  </si>
  <si>
    <t>4330</t>
  </si>
  <si>
    <t>Świadczenia społeczne</t>
  </si>
  <si>
    <t>4040</t>
  </si>
  <si>
    <t xml:space="preserve">EDUKACYJNA OPIEKA WYCHOWAWCZA </t>
  </si>
  <si>
    <t>2480</t>
  </si>
  <si>
    <t>Dotacja podmiotowa z budżetu dla samorządowej instytucji kultury</t>
  </si>
  <si>
    <t>1</t>
  </si>
  <si>
    <t>2</t>
  </si>
  <si>
    <t>3</t>
  </si>
  <si>
    <t>630</t>
  </si>
  <si>
    <t>TURYSTYKA</t>
  </si>
  <si>
    <t>4260</t>
  </si>
  <si>
    <t>4410</t>
  </si>
  <si>
    <t>63095</t>
  </si>
  <si>
    <t>4210</t>
  </si>
  <si>
    <t>4270</t>
  </si>
  <si>
    <t>6050</t>
  </si>
  <si>
    <t>4420</t>
  </si>
  <si>
    <t>Podróże służbowe zagraniczne</t>
  </si>
  <si>
    <t>4240</t>
  </si>
  <si>
    <t>75075</t>
  </si>
  <si>
    <t>3040</t>
  </si>
  <si>
    <t>4110</t>
  </si>
  <si>
    <t>3110</t>
  </si>
  <si>
    <t>80103</t>
  </si>
  <si>
    <t>80104</t>
  </si>
  <si>
    <t>PRZEDSZKOLA</t>
  </si>
  <si>
    <t>2540</t>
  </si>
  <si>
    <t>Dotacja podmiotowa z budżetu dla niepublicznej jednostki systemu oświaty</t>
  </si>
  <si>
    <t>4500</t>
  </si>
  <si>
    <t>Pozostałe podatki na rzecz budżetów jednostek samorządu terytorialnego</t>
  </si>
  <si>
    <t>3020</t>
  </si>
  <si>
    <t>4120</t>
  </si>
  <si>
    <t>6060</t>
  </si>
  <si>
    <t>2830</t>
  </si>
  <si>
    <t>Dotacja celowa z budżetu na finansowanie lub dofinansowanie zadań zleconych do realizacji pozostałym jednostkom niezaliczanym do sektora finansów publicznych</t>
  </si>
  <si>
    <t>POZOSTAŁA DZIAŁALNOŚĆ</t>
  </si>
  <si>
    <t>90019</t>
  </si>
  <si>
    <t>WPŁYWY I WYDATKI ZWIĄZANE Z GROMADZENIEM ŚRODKÓW Z OPŁAT I KAR ZA KORZYSTANIE ZE ŚRODOWISKA</t>
  </si>
  <si>
    <t>4100</t>
  </si>
  <si>
    <t>92195</t>
  </si>
  <si>
    <t>92601</t>
  </si>
  <si>
    <t>OBIEKTY SPORTOWE</t>
  </si>
  <si>
    <t>IZBY ROLNICZE</t>
  </si>
  <si>
    <t>DROGI PUBLICZNE POWIATOWE</t>
  </si>
  <si>
    <t>DROGI PUBLICZNE GMINNE</t>
  </si>
  <si>
    <t>GOSPODARKA GRUNTAMI I NIERUCHOMOŚCIAMI</t>
  </si>
  <si>
    <t>3240</t>
  </si>
  <si>
    <t>Stypendia dla uczniów</t>
  </si>
  <si>
    <t>60095</t>
  </si>
  <si>
    <t>Zakup usług dostępu do sieci Internet</t>
  </si>
  <si>
    <t xml:space="preserve">Zakup usług przez jednostki samorządu terytorialnego od innych jednostek samorządu terytorialnego </t>
  </si>
  <si>
    <t>Zakup usług dostepu do sieci Internet</t>
  </si>
  <si>
    <t>Odpis na zakładowy fundusz świadczeń socjalnych</t>
  </si>
  <si>
    <t>OPRACOWANIA GEODEZYJNE I KARTOGRAFICZNE</t>
  </si>
  <si>
    <t>URZĘDY WOJEWÓDZKIE</t>
  </si>
  <si>
    <t>RADY GMIN (MIAST I MIAST NA PRAWACH POWIATU)</t>
  </si>
  <si>
    <t>URZĘDY GMIN (MIAST I MIAST NA PRAWACH POWIATU )</t>
  </si>
  <si>
    <t>PROMOCJA JEDNOSTEK SAMORZĄDU TERYTORIALNEGO</t>
  </si>
  <si>
    <t>URZĘDY NACZELNYCH ORGANÓW WŁADZY PAŃSTWOWEJ, KONTROLI I OCHRONY PRAWA</t>
  </si>
  <si>
    <t>OCHOTNICZE STRAŻE POŻARNE</t>
  </si>
  <si>
    <t>OBRONA CYWILNA</t>
  </si>
  <si>
    <t>REZERWY OGÓLNE I CELOWE</t>
  </si>
  <si>
    <t>GIMNAZJA</t>
  </si>
  <si>
    <t>DOWOŻENIE UCZNIÓW DO SZKÓŁ</t>
  </si>
  <si>
    <t>ZESPOŁY EKONOMICZNO-ADMINISTRACYJNE SZKÓŁ</t>
  </si>
  <si>
    <t>DOKSZTAŁCANIE I DOSKONALENIE NAUCZYCIELI</t>
  </si>
  <si>
    <t>DOMY POMOCY SPOŁECZNEJ</t>
  </si>
  <si>
    <t>ŚWIADCZENIA RODZINNE ORAZ SKŁADKI NA UBEZPIECZENIA EMERYTALNE I RENTOWE Z UBEZPIECZEŃ SPOLECZNYCH</t>
  </si>
  <si>
    <t>SKŁADKI NA UBEZPIECZENIA ZDROWOTNE OPŁACANE ZA OSOBY POBIERAJACE NIEKTÓRE ŚWIADCZENIA Z POMOCY SPOŁECZNEJ</t>
  </si>
  <si>
    <t>DODATKI MIESZKANIOWE</t>
  </si>
  <si>
    <t>USŁUGI OPIEKUŃCZE I SPECJALISTYCZNE USŁUGI OPIEKUŃCZE</t>
  </si>
  <si>
    <t>ŚWIETLICE SZKOLNE</t>
  </si>
  <si>
    <t>OCZYSZCZANIE MIAST I WSI</t>
  </si>
  <si>
    <t>UTRZYMANIE ZIELENI W MIASTACH I GMINACH</t>
  </si>
  <si>
    <t>OŚWIETLENIE ULIC, PLACÓW I DRÓG</t>
  </si>
  <si>
    <t>DOMY I OŚRODKI KULTURY, ŚWIETLICE I KLUBY</t>
  </si>
  <si>
    <t>BIBLIOTEKI</t>
  </si>
  <si>
    <t>OCHRONA I KONSERWACJA ZABYTKÓW</t>
  </si>
  <si>
    <t>ZADANIA W ZAKRESIE KULTURY FIZYCZNEJ I SPORTU</t>
  </si>
  <si>
    <t>PLANY ZAGOSPODAROWANIA PRZESTRZENNEGO</t>
  </si>
  <si>
    <t>ZASIŁKI I POMOC W NATURZE ORAZ SKŁADKI NA UBEZPIECZENIA SPOŁECZNE</t>
  </si>
  <si>
    <t>§</t>
  </si>
  <si>
    <t>4280</t>
  </si>
  <si>
    <t>Zakup usług zdrowotnych</t>
  </si>
  <si>
    <t>4370</t>
  </si>
  <si>
    <t>4700</t>
  </si>
  <si>
    <t>Szkolenia pracowników niebędacych członkami korpusu służby cywilnej</t>
  </si>
  <si>
    <t>4400</t>
  </si>
  <si>
    <t>Opłaty czynszowe za pomieszczenia biurowe</t>
  </si>
  <si>
    <t>4360</t>
  </si>
  <si>
    <t>Szkolenia pracowników niebędących członkami korpusu służby cywilnej</t>
  </si>
  <si>
    <t>4390</t>
  </si>
  <si>
    <t>Zakup usług obejmujących wykonanie ekspertyz, analiz i opinii</t>
  </si>
  <si>
    <t>2720</t>
  </si>
  <si>
    <t>Dotacje celowe z budżetu na finansowanie lub dofinansowanie prac remontowych i konserwatorskich obiektów zabytkowych przekazane jednostkom niezaliczonym do sektora finansów publicznych</t>
  </si>
  <si>
    <t>SZKOŁY PODSTAWOWE</t>
  </si>
  <si>
    <t>4140</t>
  </si>
  <si>
    <t>ODDZIAŁY  PRZEDSZKOLNE W SZKOŁACH PODSTAWOWYCH</t>
  </si>
  <si>
    <t>85153</t>
  </si>
  <si>
    <t>ZWALCZANIE NARKOMANII</t>
  </si>
  <si>
    <t>75421</t>
  </si>
  <si>
    <t>ZARZĄDZANIE KRYZYSOWE</t>
  </si>
  <si>
    <t>4530</t>
  </si>
  <si>
    <t>Podatek od towarów i usług VAT</t>
  </si>
  <si>
    <t>85195</t>
  </si>
  <si>
    <t>853</t>
  </si>
  <si>
    <t>POZOSTAŁE ZADANIA W ZAKRESIE POLITYKI SPOŁECZNEJ</t>
  </si>
  <si>
    <t>85395</t>
  </si>
  <si>
    <t>4119</t>
  </si>
  <si>
    <t>4129</t>
  </si>
  <si>
    <t>4179</t>
  </si>
  <si>
    <t>4219</t>
  </si>
  <si>
    <t>4309</t>
  </si>
  <si>
    <t>92695</t>
  </si>
  <si>
    <t>4249</t>
  </si>
  <si>
    <t>6300</t>
  </si>
  <si>
    <t>4510</t>
  </si>
  <si>
    <t>Opłaty na rzecz budżetu państwa</t>
  </si>
  <si>
    <t>PRZECIWDZIAŁANIE ALKOHOLIZMOWI</t>
  </si>
  <si>
    <t>85216</t>
  </si>
  <si>
    <t>ZASIŁKI STAŁE</t>
  </si>
  <si>
    <t>OŚRODKI POMOCY SPOŁECZNEJ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</si>
  <si>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</si>
  <si>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</si>
  <si>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</si>
  <si>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Treść</t>
  </si>
  <si>
    <r>
      <t>Wydatki osobowe niezaliczone do wynagrodzeń</t>
    </r>
    <r>
      <rPr>
        <b/>
        <sz val="10"/>
        <rFont val="Times New Roman"/>
        <family val="1"/>
      </rPr>
      <t xml:space="preserve"> </t>
    </r>
  </si>
  <si>
    <r>
      <t>Składki na ubezpieczenia zdrowotne</t>
    </r>
    <r>
      <rPr>
        <b/>
        <sz val="10"/>
        <rFont val="Times New Roman"/>
        <family val="1"/>
      </rPr>
      <t xml:space="preserve"> </t>
    </r>
  </si>
  <si>
    <t>6057</t>
  </si>
  <si>
    <t>01095</t>
  </si>
  <si>
    <t>3119</t>
  </si>
  <si>
    <t>4017</t>
  </si>
  <si>
    <t>4019</t>
  </si>
  <si>
    <t>4047</t>
  </si>
  <si>
    <t>4049</t>
  </si>
  <si>
    <t>4117</t>
  </si>
  <si>
    <t>4127</t>
  </si>
  <si>
    <t>4177</t>
  </si>
  <si>
    <t>4217</t>
  </si>
  <si>
    <t>4247</t>
  </si>
  <si>
    <t>4307</t>
  </si>
  <si>
    <t>4447</t>
  </si>
  <si>
    <t>4449</t>
  </si>
  <si>
    <t>Odpis na ZFŚS</t>
  </si>
  <si>
    <t>85415</t>
  </si>
  <si>
    <t>POMOC MATERIALNA DLA UCZNIÓW</t>
  </si>
  <si>
    <t>90002</t>
  </si>
  <si>
    <t>GOSPODARKA ODPADAMI</t>
  </si>
  <si>
    <t>6010</t>
  </si>
  <si>
    <t>Wydatki na zakup i objęcie akcji, wniesienie wkładów do spółek prawa handlowego oraz na uzupełnienie funduszy statutowych banków państwowych i innych instytucji finansowych</t>
  </si>
  <si>
    <t>Opłaty z tytułu zakupu usług telekomunikacyjnych świadczonych w stacjonarnej publicznej sieci telefonicznej</t>
  </si>
  <si>
    <t>Rozdział</t>
  </si>
  <si>
    <t>Wskażnik  %              6:5</t>
  </si>
  <si>
    <t xml:space="preserve">RAZEM </t>
  </si>
  <si>
    <t>Opłaty z tytułu zakupu usług telekomunikacyjnych świadczonych w ruchomej sieci telefonicznej</t>
  </si>
  <si>
    <t>63003</t>
  </si>
  <si>
    <t>ZADANIA W ZAKRESIE UPOWSZECHNIANIA TURYSTYKI</t>
  </si>
  <si>
    <t>75403</t>
  </si>
  <si>
    <t>JEDNOSTKI TERENOWE POLICJI</t>
  </si>
  <si>
    <t>3000</t>
  </si>
  <si>
    <t>Wpłaty jednostek na państwowy fundusz celowy</t>
  </si>
  <si>
    <t xml:space="preserve">Rezerwy </t>
  </si>
  <si>
    <t>4421</t>
  </si>
  <si>
    <t>Wynagrodzena osobowe</t>
  </si>
  <si>
    <t>92105</t>
  </si>
  <si>
    <t>POZOSTAŁE ZADANIA W ZAKRESIE KULTURY</t>
  </si>
  <si>
    <t>Załącznik nr 2</t>
  </si>
  <si>
    <t>do rocznego sprawozdania z wykonania budżetu</t>
  </si>
  <si>
    <t>Zwrot dotacji oraz płatności, w tym wykorzystanych niezgodnie z przeznaczeniem lub wykorzystanych z naruszeniem procedur, o których mowa w art.184 ustawy, pobranych nienależnie lub w nadmiernej wysokości</t>
  </si>
  <si>
    <t>3260</t>
  </si>
  <si>
    <t>Inne formy pomocy dla uczniów</t>
  </si>
  <si>
    <t>Gminy Dobre Miasto za 2012 r.</t>
  </si>
  <si>
    <t>REALIZACJA  WYDATKÓW  BUDŻETU GMINY DOBRE MIASTO ZA  2012 r.</t>
  </si>
  <si>
    <t>Plan             na 2012 r.</t>
  </si>
  <si>
    <t>Wykonanie za 2012 r.</t>
  </si>
  <si>
    <t>2710</t>
  </si>
  <si>
    <t>Dotacja celowa na pomoc finansową udzielaną między jednostkami samorządu terytorialnego na dofinansowanie własnych zadań bieżących</t>
  </si>
  <si>
    <t>2820</t>
  </si>
  <si>
    <t>Dotacja celowa z budżetu na finansowanie lub dofinansowanie zadań zleconych do realizacji stowarzyszeniom</t>
  </si>
  <si>
    <t>4590</t>
  </si>
  <si>
    <t>Kary i odszkodowania na rzecz osób fizycznych</t>
  </si>
  <si>
    <t>6170</t>
  </si>
  <si>
    <t>Wpłaty jednostek na państwowy fundusz celowy na finansowanie lub dofinansowanie zadań inwestycyjnych</t>
  </si>
  <si>
    <t>3030</t>
  </si>
  <si>
    <t>75861</t>
  </si>
  <si>
    <t>REGIONALNE PROGRAMY OPERACYJNE 2007-2013</t>
  </si>
  <si>
    <t>2917</t>
  </si>
  <si>
    <t>4212</t>
  </si>
  <si>
    <t>4302</t>
  </si>
  <si>
    <t>4422</t>
  </si>
  <si>
    <t>85203</t>
  </si>
  <si>
    <t>OŚRODKI WSPARCIA</t>
  </si>
  <si>
    <t>85201</t>
  </si>
  <si>
    <t>85204</t>
  </si>
  <si>
    <t>RODZINY ZASTĘPCZE</t>
  </si>
  <si>
    <t>85206</t>
  </si>
  <si>
    <t>85278</t>
  </si>
  <si>
    <t>USUWANIE SKUTKÓW KLĘSK ŻYWIOŁOWYCH</t>
  </si>
  <si>
    <t>PLACÓWKI OPIEKUŃCZO-WYCHOWAWCZE</t>
  </si>
  <si>
    <t>85307</t>
  </si>
  <si>
    <t>DZIENNI OPIEKUNOWIE</t>
  </si>
  <si>
    <t>90013</t>
  </si>
  <si>
    <t>6650</t>
  </si>
  <si>
    <t>SCHRONISKA DLA ZWIERZĄT</t>
  </si>
  <si>
    <t>Wplaty gmin na rzecz innych jednostek samorządu terytorialnego oraz związków gmin lub związków powiatów na dofinansowanie zadań inwestycyjnych i zakupów inwestycyjnych</t>
  </si>
  <si>
    <t>Nagrody o chwarakterze szczególnym niezaliczone do wynagrodzeń</t>
  </si>
  <si>
    <t>WSPIERANIE RODZINY</t>
  </si>
  <si>
    <t>Dotacja celowa na pomoc finansową udzielaną między jednostkami samorządu terytorialnego na dofinansowanie własnych zadań inwestycyjnych i zakupów inwestycyjnych</t>
  </si>
  <si>
    <t>ROZLICZENIA MIEęZY JEDNOSTKAMI SAMORZĄDU TERYTORIALNEGO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</si>
</sst>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</numFmts>
  <fonts count="45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1" fillId="0" borderId="0" xfId="51" applyNumberFormat="1" applyFont="1" applyBorder="1" applyAlignment="1">
      <alignment horizontal="center" vertical="center" wrapText="1"/>
      <protection/>
    </xf>
    <xf numFmtId="0" fontId="1" fillId="0" borderId="0" xfId="51" applyNumberFormat="1" applyFont="1" applyBorder="1" applyAlignment="1">
      <alignment horizontal="center" vertical="center" wrapText="1"/>
      <protection/>
    </xf>
    <xf numFmtId="3" fontId="1" fillId="0" borderId="0" xfId="51" applyNumberFormat="1" applyFont="1" applyBorder="1" applyAlignment="1">
      <alignment horizontal="center" vertical="center" wrapText="1"/>
      <protection/>
    </xf>
    <xf numFmtId="3" fontId="3" fillId="33" borderId="10" xfId="51" applyNumberFormat="1" applyFont="1" applyFill="1" applyBorder="1" applyAlignment="1">
      <alignment horizontal="center" vertical="center" wrapText="1"/>
      <protection/>
    </xf>
    <xf numFmtId="49" fontId="3" fillId="0" borderId="10" xfId="51" applyNumberFormat="1" applyFont="1" applyBorder="1" applyAlignment="1">
      <alignment horizontal="center" vertical="center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3" fontId="3" fillId="0" borderId="10" xfId="51" applyNumberFormat="1" applyFont="1" applyBorder="1" applyAlignment="1">
      <alignment horizontal="center" vertical="center" wrapText="1"/>
      <protection/>
    </xf>
    <xf numFmtId="0" fontId="4" fillId="0" borderId="0" xfId="51" applyNumberFormat="1" applyFont="1" applyBorder="1" applyAlignment="1">
      <alignment horizontal="center" vertical="center" wrapText="1"/>
      <protection/>
    </xf>
    <xf numFmtId="49" fontId="2" fillId="0" borderId="10" xfId="51" applyNumberFormat="1" applyFont="1" applyBorder="1" applyAlignment="1">
      <alignment horizontal="center" vertical="center" wrapText="1"/>
      <protection/>
    </xf>
    <xf numFmtId="0" fontId="2" fillId="0" borderId="10" xfId="51" applyFont="1" applyBorder="1" applyAlignment="1">
      <alignment horizontal="center" vertical="center" wrapText="1"/>
      <protection/>
    </xf>
    <xf numFmtId="49" fontId="1" fillId="0" borderId="10" xfId="51" applyNumberFormat="1" applyFont="1" applyBorder="1" applyAlignment="1">
      <alignment horizontal="center" vertical="center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49" fontId="2" fillId="0" borderId="10" xfId="51" applyNumberFormat="1" applyFont="1" applyBorder="1" applyAlignment="1">
      <alignment horizontal="center" vertical="center" wrapText="1"/>
      <protection/>
    </xf>
    <xf numFmtId="0" fontId="2" fillId="0" borderId="10" xfId="51" applyFont="1" applyBorder="1" applyAlignment="1">
      <alignment horizontal="center" vertical="center" wrapText="1"/>
      <protection/>
    </xf>
    <xf numFmtId="49" fontId="1" fillId="0" borderId="10" xfId="51" applyNumberFormat="1" applyFont="1" applyBorder="1" applyAlignment="1">
      <alignment horizontal="center" vertical="center" wrapText="1"/>
      <protection/>
    </xf>
    <xf numFmtId="49" fontId="4" fillId="0" borderId="10" xfId="51" applyNumberFormat="1" applyFont="1" applyBorder="1" applyAlignment="1">
      <alignment horizontal="center" vertical="center" wrapText="1"/>
      <protection/>
    </xf>
    <xf numFmtId="4" fontId="1" fillId="0" borderId="0" xfId="51" applyNumberFormat="1" applyFont="1" applyBorder="1" applyAlignment="1">
      <alignment horizontal="center" vertical="center" wrapText="1"/>
      <protection/>
    </xf>
    <xf numFmtId="49" fontId="4" fillId="0" borderId="10" xfId="51" applyNumberFormat="1" applyFont="1" applyBorder="1" applyAlignment="1">
      <alignment horizontal="center" vertical="center" wrapText="1"/>
      <protection/>
    </xf>
    <xf numFmtId="4" fontId="5" fillId="0" borderId="10" xfId="51" applyNumberFormat="1" applyFont="1" applyBorder="1" applyAlignment="1">
      <alignment horizontal="center" vertical="center" wrapText="1"/>
      <protection/>
    </xf>
    <xf numFmtId="4" fontId="5" fillId="0" borderId="10" xfId="51" applyNumberFormat="1" applyFont="1" applyFill="1" applyBorder="1" applyAlignment="1">
      <alignment horizontal="center" vertical="center" wrapText="1"/>
      <protection/>
    </xf>
    <xf numFmtId="4" fontId="6" fillId="0" borderId="10" xfId="51" applyNumberFormat="1" applyFont="1" applyBorder="1" applyAlignment="1">
      <alignment horizontal="center" vertical="center" wrapText="1"/>
      <protection/>
    </xf>
    <xf numFmtId="4" fontId="6" fillId="0" borderId="10" xfId="51" applyNumberFormat="1" applyFont="1" applyFill="1" applyBorder="1" applyAlignment="1">
      <alignment horizontal="center" vertical="center" wrapText="1"/>
      <protection/>
    </xf>
    <xf numFmtId="10" fontId="3" fillId="0" borderId="10" xfId="51" applyNumberFormat="1" applyFont="1" applyBorder="1" applyAlignment="1">
      <alignment horizontal="center" vertical="center" wrapText="1"/>
      <protection/>
    </xf>
    <xf numFmtId="10" fontId="2" fillId="0" borderId="10" xfId="51" applyNumberFormat="1" applyFont="1" applyBorder="1" applyAlignment="1">
      <alignment horizontal="center" vertical="center" wrapText="1"/>
      <protection/>
    </xf>
    <xf numFmtId="3" fontId="7" fillId="0" borderId="0" xfId="51" applyNumberFormat="1" applyFont="1" applyBorder="1" applyAlignment="1">
      <alignment horizontal="right" vertical="center" wrapText="1"/>
      <protection/>
    </xf>
    <xf numFmtId="49" fontId="8" fillId="0" borderId="0" xfId="51" applyNumberFormat="1" applyFont="1" applyBorder="1" applyAlignment="1">
      <alignment horizontal="center" vertical="center" wrapText="1"/>
      <protection/>
    </xf>
    <xf numFmtId="49" fontId="9" fillId="33" borderId="10" xfId="51" applyNumberFormat="1" applyFont="1" applyFill="1" applyBorder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49" fontId="10" fillId="33" borderId="10" xfId="51" applyNumberFormat="1" applyFont="1" applyFill="1" applyBorder="1" applyAlignment="1">
      <alignment horizontal="center" vertical="center" wrapText="1"/>
      <protection/>
    </xf>
    <xf numFmtId="0" fontId="1" fillId="0" borderId="10" xfId="51" applyNumberFormat="1" applyFont="1" applyBorder="1" applyAlignment="1">
      <alignment horizontal="center" vertical="center" wrapText="1"/>
      <protection/>
    </xf>
    <xf numFmtId="3" fontId="7" fillId="0" borderId="0" xfId="51" applyNumberFormat="1" applyFont="1" applyBorder="1" applyAlignment="1">
      <alignment horizontal="right" vertical="center" wrapText="1"/>
      <protection/>
    </xf>
    <xf numFmtId="49" fontId="8" fillId="0" borderId="0" xfId="51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projekt budżetu  2006r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3"/>
  <sheetViews>
    <sheetView tabSelected="1" zoomScale="130" zoomScaleNormal="130" zoomScaleSheetLayoutView="100" zoomScalePageLayoutView="0" workbookViewId="0" topLeftCell="A467">
      <selection activeCell="D349" sqref="D349"/>
    </sheetView>
  </sheetViews>
  <sheetFormatPr defaultColWidth="9.140625" defaultRowHeight="12.75"/>
  <cols>
    <col min="1" max="1" width="5.28125" style="1" customWidth="1"/>
    <col min="2" max="2" width="7.7109375" style="1" customWidth="1"/>
    <col min="3" max="3" width="5.7109375" style="1" customWidth="1"/>
    <col min="4" max="4" width="31.8515625" style="2" customWidth="1"/>
    <col min="5" max="5" width="11.00390625" style="3" customWidth="1"/>
    <col min="6" max="6" width="10.8515625" style="3" customWidth="1"/>
    <col min="7" max="7" width="9.28125" style="3" customWidth="1"/>
    <col min="8" max="8" width="11.7109375" style="2" bestFit="1" customWidth="1"/>
    <col min="9" max="16384" width="9.140625" style="2" customWidth="1"/>
  </cols>
  <sheetData>
    <row r="2" spans="5:7" ht="9.75" customHeight="1">
      <c r="E2" s="31" t="s">
        <v>218</v>
      </c>
      <c r="F2" s="31"/>
      <c r="G2" s="31"/>
    </row>
    <row r="3" spans="5:7" ht="8.25" customHeight="1">
      <c r="E3" s="31" t="s">
        <v>219</v>
      </c>
      <c r="F3" s="31"/>
      <c r="G3" s="31"/>
    </row>
    <row r="4" spans="5:7" ht="9" customHeight="1">
      <c r="E4" s="31" t="s">
        <v>223</v>
      </c>
      <c r="F4" s="31"/>
      <c r="G4" s="31"/>
    </row>
    <row r="5" spans="5:7" ht="17.25" customHeight="1">
      <c r="E5" s="25"/>
      <c r="F5" s="25"/>
      <c r="G5" s="25"/>
    </row>
    <row r="6" spans="1:7" ht="33" customHeight="1">
      <c r="A6" s="32" t="s">
        <v>224</v>
      </c>
      <c r="B6" s="32"/>
      <c r="C6" s="32"/>
      <c r="D6" s="32"/>
      <c r="E6" s="32"/>
      <c r="F6" s="32"/>
      <c r="G6" s="32"/>
    </row>
    <row r="7" spans="1:7" ht="30" customHeight="1">
      <c r="A7" s="26"/>
      <c r="B7" s="26"/>
      <c r="C7" s="26"/>
      <c r="D7" s="26"/>
      <c r="E7" s="26"/>
      <c r="F7" s="26"/>
      <c r="G7" s="26"/>
    </row>
    <row r="9" spans="1:7" ht="54.75" customHeight="1">
      <c r="A9" s="27" t="s">
        <v>0</v>
      </c>
      <c r="B9" s="27" t="s">
        <v>203</v>
      </c>
      <c r="C9" s="29" t="s">
        <v>133</v>
      </c>
      <c r="D9" s="28" t="s">
        <v>177</v>
      </c>
      <c r="E9" s="4" t="s">
        <v>225</v>
      </c>
      <c r="F9" s="4" t="s">
        <v>226</v>
      </c>
      <c r="G9" s="4" t="s">
        <v>204</v>
      </c>
    </row>
    <row r="10" spans="1:7" ht="12.75">
      <c r="A10" s="5" t="s">
        <v>57</v>
      </c>
      <c r="B10" s="5" t="s">
        <v>58</v>
      </c>
      <c r="C10" s="5" t="s">
        <v>59</v>
      </c>
      <c r="D10" s="6">
        <v>4</v>
      </c>
      <c r="E10" s="7">
        <v>5</v>
      </c>
      <c r="F10" s="7">
        <v>6</v>
      </c>
      <c r="G10" s="7">
        <v>7</v>
      </c>
    </row>
    <row r="11" spans="1:7" s="8" customFormat="1" ht="21" customHeight="1">
      <c r="A11" s="5" t="s">
        <v>1</v>
      </c>
      <c r="B11" s="5"/>
      <c r="C11" s="5"/>
      <c r="D11" s="6" t="s">
        <v>12</v>
      </c>
      <c r="E11" s="19">
        <f>E12+E14</f>
        <v>298225.42000000004</v>
      </c>
      <c r="F11" s="19">
        <f>F12+F14</f>
        <v>288272.01</v>
      </c>
      <c r="G11" s="24">
        <f aca="true" t="shared" si="0" ref="G11:G71">F11/E11</f>
        <v>0.9666245419320726</v>
      </c>
    </row>
    <row r="12" spans="1:7" ht="18.75" customHeight="1">
      <c r="A12" s="9"/>
      <c r="B12" s="9" t="s">
        <v>17</v>
      </c>
      <c r="C12" s="9"/>
      <c r="D12" s="10" t="s">
        <v>94</v>
      </c>
      <c r="E12" s="21">
        <f>E13</f>
        <v>36700</v>
      </c>
      <c r="F12" s="22">
        <f>F13</f>
        <v>26746.59</v>
      </c>
      <c r="G12" s="24">
        <f t="shared" si="0"/>
        <v>0.7287899182561308</v>
      </c>
    </row>
    <row r="13" spans="1:7" ht="38.25">
      <c r="A13" s="9"/>
      <c r="B13" s="11"/>
      <c r="C13" s="9">
        <v>2850</v>
      </c>
      <c r="D13" s="10" t="s">
        <v>18</v>
      </c>
      <c r="E13" s="21">
        <v>36700</v>
      </c>
      <c r="F13" s="22">
        <v>26746.59</v>
      </c>
      <c r="G13" s="24">
        <f t="shared" si="0"/>
        <v>0.7287899182561308</v>
      </c>
    </row>
    <row r="14" spans="1:7" ht="18.75" customHeight="1">
      <c r="A14" s="9"/>
      <c r="B14" s="11" t="s">
        <v>181</v>
      </c>
      <c r="C14" s="9"/>
      <c r="D14" s="10" t="s">
        <v>87</v>
      </c>
      <c r="E14" s="21">
        <f>SUM(E15:E20)</f>
        <v>261525.42</v>
      </c>
      <c r="F14" s="21">
        <f>SUM(F15:F20)</f>
        <v>261525.42</v>
      </c>
      <c r="G14" s="24">
        <f t="shared" si="0"/>
        <v>1</v>
      </c>
    </row>
    <row r="15" spans="1:7" ht="13.5" customHeight="1">
      <c r="A15" s="9"/>
      <c r="B15" s="11"/>
      <c r="C15" s="9" t="s">
        <v>47</v>
      </c>
      <c r="D15" s="10" t="s">
        <v>32</v>
      </c>
      <c r="E15" s="21">
        <v>3072</v>
      </c>
      <c r="F15" s="21">
        <v>3072</v>
      </c>
      <c r="G15" s="24">
        <f t="shared" si="0"/>
        <v>1</v>
      </c>
    </row>
    <row r="16" spans="1:7" ht="12.75">
      <c r="A16" s="9"/>
      <c r="B16" s="11"/>
      <c r="C16" s="9" t="s">
        <v>73</v>
      </c>
      <c r="D16" s="10" t="s">
        <v>24</v>
      </c>
      <c r="E16" s="21">
        <v>525.3</v>
      </c>
      <c r="F16" s="22">
        <v>525.3</v>
      </c>
      <c r="G16" s="24">
        <f t="shared" si="0"/>
        <v>1</v>
      </c>
    </row>
    <row r="17" spans="1:7" ht="12.75">
      <c r="A17" s="9"/>
      <c r="B17" s="11"/>
      <c r="C17" s="9" t="s">
        <v>83</v>
      </c>
      <c r="D17" s="10" t="s">
        <v>25</v>
      </c>
      <c r="E17" s="21">
        <v>75.26</v>
      </c>
      <c r="F17" s="22">
        <v>75.26</v>
      </c>
      <c r="G17" s="24">
        <f t="shared" si="0"/>
        <v>1</v>
      </c>
    </row>
    <row r="18" spans="1:7" ht="12.75">
      <c r="A18" s="9"/>
      <c r="B18" s="11"/>
      <c r="C18" s="9" t="s">
        <v>65</v>
      </c>
      <c r="D18" s="10" t="s">
        <v>20</v>
      </c>
      <c r="E18" s="21">
        <v>88.48</v>
      </c>
      <c r="F18" s="22">
        <v>88.48</v>
      </c>
      <c r="G18" s="24">
        <f t="shared" si="0"/>
        <v>1</v>
      </c>
    </row>
    <row r="19" spans="1:7" ht="12.75">
      <c r="A19" s="9"/>
      <c r="B19" s="11"/>
      <c r="C19" s="9" t="s">
        <v>26</v>
      </c>
      <c r="D19" s="10" t="s">
        <v>14</v>
      </c>
      <c r="E19" s="21">
        <v>1366.91</v>
      </c>
      <c r="F19" s="22">
        <v>1366.91</v>
      </c>
      <c r="G19" s="24">
        <f t="shared" si="0"/>
        <v>1</v>
      </c>
    </row>
    <row r="20" spans="1:7" ht="12.75">
      <c r="A20" s="9"/>
      <c r="B20" s="11"/>
      <c r="C20" s="9" t="s">
        <v>48</v>
      </c>
      <c r="D20" s="10" t="s">
        <v>22</v>
      </c>
      <c r="E20" s="21">
        <v>256397.47</v>
      </c>
      <c r="F20" s="22">
        <v>256397.47</v>
      </c>
      <c r="G20" s="24">
        <f t="shared" si="0"/>
        <v>1</v>
      </c>
    </row>
    <row r="21" spans="1:7" ht="24.75" customHeight="1">
      <c r="A21" s="5">
        <v>600</v>
      </c>
      <c r="B21" s="5"/>
      <c r="C21" s="5"/>
      <c r="D21" s="6" t="s">
        <v>19</v>
      </c>
      <c r="E21" s="19">
        <f>E22+E25+E31</f>
        <v>2509706</v>
      </c>
      <c r="F21" s="20">
        <f>F22+F25+F31</f>
        <v>2190005.67</v>
      </c>
      <c r="G21" s="23">
        <f t="shared" si="0"/>
        <v>0.8726144297379852</v>
      </c>
    </row>
    <row r="22" spans="1:7" ht="22.5" customHeight="1">
      <c r="A22" s="11"/>
      <c r="B22" s="9">
        <v>60014</v>
      </c>
      <c r="C22" s="9"/>
      <c r="D22" s="10" t="s">
        <v>95</v>
      </c>
      <c r="E22" s="21">
        <f>E23+E24</f>
        <v>319939</v>
      </c>
      <c r="F22" s="21">
        <f>F23+F24</f>
        <v>269939</v>
      </c>
      <c r="G22" s="24">
        <f t="shared" si="0"/>
        <v>0.843720209164872</v>
      </c>
    </row>
    <row r="23" spans="1:7" ht="57.75" customHeight="1">
      <c r="A23" s="11"/>
      <c r="B23" s="9"/>
      <c r="C23" s="9" t="s">
        <v>227</v>
      </c>
      <c r="D23" s="10" t="s">
        <v>228</v>
      </c>
      <c r="E23" s="21">
        <v>269939</v>
      </c>
      <c r="F23" s="21">
        <v>269939</v>
      </c>
      <c r="G23" s="24">
        <f t="shared" si="0"/>
        <v>1</v>
      </c>
    </row>
    <row r="24" spans="1:7" ht="72.75" customHeight="1">
      <c r="A24" s="11"/>
      <c r="B24" s="5"/>
      <c r="C24" s="9" t="s">
        <v>167</v>
      </c>
      <c r="D24" s="10" t="s">
        <v>259</v>
      </c>
      <c r="E24" s="21">
        <v>50000</v>
      </c>
      <c r="F24" s="22">
        <v>0</v>
      </c>
      <c r="G24" s="24">
        <f t="shared" si="0"/>
        <v>0</v>
      </c>
    </row>
    <row r="25" spans="1:7" ht="19.5" customHeight="1">
      <c r="A25" s="11"/>
      <c r="B25" s="9">
        <v>60016</v>
      </c>
      <c r="C25" s="9"/>
      <c r="D25" s="10" t="s">
        <v>96</v>
      </c>
      <c r="E25" s="21">
        <f>E26+E27+E28+E29+E30</f>
        <v>2159017</v>
      </c>
      <c r="F25" s="22">
        <f>F26+F27+F28+F29+F30</f>
        <v>1889685.67</v>
      </c>
      <c r="G25" s="24">
        <f t="shared" si="0"/>
        <v>0.8752527979168298</v>
      </c>
    </row>
    <row r="26" spans="1:7" ht="12.75">
      <c r="A26" s="11"/>
      <c r="B26" s="5"/>
      <c r="C26" s="9">
        <v>4210</v>
      </c>
      <c r="D26" s="10" t="s">
        <v>20</v>
      </c>
      <c r="E26" s="21">
        <v>56394</v>
      </c>
      <c r="F26" s="22">
        <v>43101.11</v>
      </c>
      <c r="G26" s="24">
        <f t="shared" si="0"/>
        <v>0.7642853849700323</v>
      </c>
    </row>
    <row r="27" spans="1:7" ht="12.75">
      <c r="A27" s="11"/>
      <c r="B27" s="5"/>
      <c r="C27" s="9">
        <v>4270</v>
      </c>
      <c r="D27" s="10" t="s">
        <v>21</v>
      </c>
      <c r="E27" s="21">
        <v>100000</v>
      </c>
      <c r="F27" s="22">
        <v>64575</v>
      </c>
      <c r="G27" s="24">
        <f t="shared" si="0"/>
        <v>0.64575</v>
      </c>
    </row>
    <row r="28" spans="1:7" ht="12.75">
      <c r="A28" s="11"/>
      <c r="B28" s="5"/>
      <c r="C28" s="9">
        <v>4300</v>
      </c>
      <c r="D28" s="10" t="s">
        <v>14</v>
      </c>
      <c r="E28" s="21">
        <v>896116</v>
      </c>
      <c r="F28" s="22">
        <v>730739.44</v>
      </c>
      <c r="G28" s="24">
        <f t="shared" si="0"/>
        <v>0.8154518388244378</v>
      </c>
    </row>
    <row r="29" spans="1:7" ht="12.75">
      <c r="A29" s="11"/>
      <c r="B29" s="5"/>
      <c r="C29" s="9">
        <v>4430</v>
      </c>
      <c r="D29" s="10" t="s">
        <v>22</v>
      </c>
      <c r="E29" s="21">
        <v>20000</v>
      </c>
      <c r="F29" s="22">
        <v>11957</v>
      </c>
      <c r="G29" s="24">
        <f t="shared" si="0"/>
        <v>0.59785</v>
      </c>
    </row>
    <row r="30" spans="1:7" ht="22.5" customHeight="1">
      <c r="A30" s="11"/>
      <c r="B30" s="5"/>
      <c r="C30" s="9">
        <v>6050</v>
      </c>
      <c r="D30" s="10" t="s">
        <v>15</v>
      </c>
      <c r="E30" s="21">
        <v>1086507</v>
      </c>
      <c r="F30" s="22">
        <v>1039313.12</v>
      </c>
      <c r="G30" s="24">
        <f t="shared" si="0"/>
        <v>0.9565636668700708</v>
      </c>
    </row>
    <row r="31" spans="1:7" ht="18.75" customHeight="1">
      <c r="A31" s="11"/>
      <c r="B31" s="9" t="s">
        <v>100</v>
      </c>
      <c r="C31" s="9"/>
      <c r="D31" s="10" t="s">
        <v>87</v>
      </c>
      <c r="E31" s="21">
        <f>E32</f>
        <v>30750</v>
      </c>
      <c r="F31" s="21">
        <f>F32</f>
        <v>30381</v>
      </c>
      <c r="G31" s="24">
        <f t="shared" si="0"/>
        <v>0.988</v>
      </c>
    </row>
    <row r="32" spans="1:7" ht="18.75" customHeight="1">
      <c r="A32" s="11"/>
      <c r="B32" s="9"/>
      <c r="C32" s="9" t="s">
        <v>26</v>
      </c>
      <c r="D32" s="10" t="s">
        <v>14</v>
      </c>
      <c r="E32" s="21">
        <v>30750</v>
      </c>
      <c r="F32" s="21">
        <v>30381</v>
      </c>
      <c r="G32" s="24">
        <f t="shared" si="0"/>
        <v>0.988</v>
      </c>
    </row>
    <row r="33" spans="1:7" ht="23.25" customHeight="1">
      <c r="A33" s="5" t="s">
        <v>60</v>
      </c>
      <c r="B33" s="5"/>
      <c r="C33" s="9"/>
      <c r="D33" s="12" t="s">
        <v>61</v>
      </c>
      <c r="E33" s="19">
        <f>E34+E37</f>
        <v>924921</v>
      </c>
      <c r="F33" s="19">
        <f>F34+F37</f>
        <v>881212.28</v>
      </c>
      <c r="G33" s="23">
        <f>F33/E33</f>
        <v>0.9527432937515745</v>
      </c>
    </row>
    <row r="34" spans="1:7" ht="27" customHeight="1">
      <c r="A34" s="5"/>
      <c r="B34" s="13" t="s">
        <v>207</v>
      </c>
      <c r="C34" s="9"/>
      <c r="D34" s="14" t="s">
        <v>208</v>
      </c>
      <c r="E34" s="21">
        <f>E35+E36</f>
        <v>520436</v>
      </c>
      <c r="F34" s="21">
        <f>F35+F36</f>
        <v>516193.26</v>
      </c>
      <c r="G34" s="24">
        <f t="shared" si="0"/>
        <v>0.991847719988625</v>
      </c>
    </row>
    <row r="35" spans="1:7" ht="27" customHeight="1">
      <c r="A35" s="5"/>
      <c r="B35" s="13"/>
      <c r="C35" s="9" t="s">
        <v>180</v>
      </c>
      <c r="D35" s="10" t="s">
        <v>15</v>
      </c>
      <c r="E35" s="21">
        <v>348946</v>
      </c>
      <c r="F35" s="21">
        <v>344703.26</v>
      </c>
      <c r="G35" s="24">
        <f t="shared" si="0"/>
        <v>0.9878412705690852</v>
      </c>
    </row>
    <row r="36" spans="1:7" ht="23.25" customHeight="1">
      <c r="A36" s="5"/>
      <c r="B36" s="5"/>
      <c r="C36" s="9" t="s">
        <v>16</v>
      </c>
      <c r="D36" s="10" t="s">
        <v>15</v>
      </c>
      <c r="E36" s="21">
        <v>171490</v>
      </c>
      <c r="F36" s="21">
        <v>171490</v>
      </c>
      <c r="G36" s="24">
        <f t="shared" si="0"/>
        <v>1</v>
      </c>
    </row>
    <row r="37" spans="1:7" ht="12.75">
      <c r="A37" s="11"/>
      <c r="B37" s="13" t="s">
        <v>64</v>
      </c>
      <c r="C37" s="9"/>
      <c r="D37" s="10" t="s">
        <v>87</v>
      </c>
      <c r="E37" s="21">
        <f>SUM(E38:E43)</f>
        <v>404485</v>
      </c>
      <c r="F37" s="21">
        <f>SUM(F38:F43)</f>
        <v>365019.02</v>
      </c>
      <c r="G37" s="24">
        <f t="shared" si="0"/>
        <v>0.9024290641185706</v>
      </c>
    </row>
    <row r="38" spans="1:7" ht="51">
      <c r="A38" s="11"/>
      <c r="B38" s="13"/>
      <c r="C38" s="9" t="s">
        <v>229</v>
      </c>
      <c r="D38" s="10" t="s">
        <v>230</v>
      </c>
      <c r="E38" s="21">
        <v>29300</v>
      </c>
      <c r="F38" s="21">
        <v>29026</v>
      </c>
      <c r="G38" s="24">
        <f t="shared" si="0"/>
        <v>0.9906484641638226</v>
      </c>
    </row>
    <row r="39" spans="1:7" ht="12.75">
      <c r="A39" s="11"/>
      <c r="B39" s="15"/>
      <c r="C39" s="9" t="s">
        <v>29</v>
      </c>
      <c r="D39" s="10" t="s">
        <v>30</v>
      </c>
      <c r="E39" s="21">
        <v>11000</v>
      </c>
      <c r="F39" s="22">
        <v>10000</v>
      </c>
      <c r="G39" s="24">
        <f t="shared" si="0"/>
        <v>0.9090909090909091</v>
      </c>
    </row>
    <row r="40" spans="1:7" ht="12.75">
      <c r="A40" s="11"/>
      <c r="B40" s="15"/>
      <c r="C40" s="9" t="s">
        <v>65</v>
      </c>
      <c r="D40" s="10" t="s">
        <v>20</v>
      </c>
      <c r="E40" s="21">
        <v>1200</v>
      </c>
      <c r="F40" s="22">
        <v>527.31</v>
      </c>
      <c r="G40" s="24">
        <f t="shared" si="0"/>
        <v>0.43942499999999995</v>
      </c>
    </row>
    <row r="41" spans="1:7" ht="12.75">
      <c r="A41" s="11"/>
      <c r="B41" s="11"/>
      <c r="C41" s="9" t="s">
        <v>26</v>
      </c>
      <c r="D41" s="10" t="s">
        <v>14</v>
      </c>
      <c r="E41" s="21">
        <v>47200</v>
      </c>
      <c r="F41" s="22">
        <v>47188.94</v>
      </c>
      <c r="G41" s="24">
        <f t="shared" si="0"/>
        <v>0.9997656779661017</v>
      </c>
    </row>
    <row r="42" spans="1:7" ht="25.5">
      <c r="A42" s="11"/>
      <c r="B42" s="11"/>
      <c r="C42" s="9" t="s">
        <v>180</v>
      </c>
      <c r="D42" s="10" t="s">
        <v>15</v>
      </c>
      <c r="E42" s="21">
        <v>187978</v>
      </c>
      <c r="F42" s="22">
        <v>167851</v>
      </c>
      <c r="G42" s="24">
        <f t="shared" si="0"/>
        <v>0.8929289597718882</v>
      </c>
    </row>
    <row r="43" spans="1:7" ht="25.5">
      <c r="A43" s="11"/>
      <c r="B43" s="11"/>
      <c r="C43" s="9" t="s">
        <v>16</v>
      </c>
      <c r="D43" s="10" t="s">
        <v>15</v>
      </c>
      <c r="E43" s="21">
        <v>127807</v>
      </c>
      <c r="F43" s="22">
        <v>110425.77</v>
      </c>
      <c r="G43" s="24">
        <f t="shared" si="0"/>
        <v>0.8640040842833335</v>
      </c>
    </row>
    <row r="44" spans="1:7" ht="12.75" customHeight="1">
      <c r="A44" s="5">
        <v>700</v>
      </c>
      <c r="B44" s="5"/>
      <c r="C44" s="5"/>
      <c r="D44" s="6" t="s">
        <v>2</v>
      </c>
      <c r="E44" s="19">
        <f>E45+E49</f>
        <v>199451</v>
      </c>
      <c r="F44" s="20">
        <f>F45+F49</f>
        <v>187523.17</v>
      </c>
      <c r="G44" s="23">
        <f>F44/E44</f>
        <v>0.9401966899138134</v>
      </c>
    </row>
    <row r="45" spans="1:7" ht="25.5">
      <c r="A45" s="13"/>
      <c r="B45" s="13">
        <v>70005</v>
      </c>
      <c r="C45" s="13"/>
      <c r="D45" s="14" t="s">
        <v>97</v>
      </c>
      <c r="E45" s="21">
        <f>SUM(E46:E48)</f>
        <v>82756</v>
      </c>
      <c r="F45" s="21">
        <f>SUM(F46:F48)</f>
        <v>72510.29000000001</v>
      </c>
      <c r="G45" s="24">
        <f t="shared" si="0"/>
        <v>0.876193750302093</v>
      </c>
    </row>
    <row r="46" spans="1:7" ht="12" customHeight="1">
      <c r="A46" s="9"/>
      <c r="B46" s="5"/>
      <c r="C46" s="9">
        <v>4210</v>
      </c>
      <c r="D46" s="10" t="s">
        <v>20</v>
      </c>
      <c r="E46" s="21">
        <v>4200</v>
      </c>
      <c r="F46" s="22">
        <v>4150</v>
      </c>
      <c r="G46" s="24">
        <f t="shared" si="0"/>
        <v>0.9880952380952381</v>
      </c>
    </row>
    <row r="47" spans="1:7" ht="12.75">
      <c r="A47" s="9"/>
      <c r="B47" s="5"/>
      <c r="C47" s="9">
        <v>4300</v>
      </c>
      <c r="D47" s="10" t="s">
        <v>14</v>
      </c>
      <c r="E47" s="21">
        <v>66356</v>
      </c>
      <c r="F47" s="22">
        <v>57190.73</v>
      </c>
      <c r="G47" s="24">
        <f t="shared" si="0"/>
        <v>0.8618772982096571</v>
      </c>
    </row>
    <row r="48" spans="1:7" ht="25.5">
      <c r="A48" s="9"/>
      <c r="B48" s="5"/>
      <c r="C48" s="9" t="s">
        <v>84</v>
      </c>
      <c r="D48" s="10" t="s">
        <v>38</v>
      </c>
      <c r="E48" s="21">
        <v>12200</v>
      </c>
      <c r="F48" s="22">
        <v>11169.56</v>
      </c>
      <c r="G48" s="24">
        <f t="shared" si="0"/>
        <v>0.9155377049180328</v>
      </c>
    </row>
    <row r="49" spans="1:7" ht="12.75">
      <c r="A49" s="9"/>
      <c r="B49" s="13">
        <v>70095</v>
      </c>
      <c r="C49" s="9"/>
      <c r="D49" s="14" t="s">
        <v>87</v>
      </c>
      <c r="E49" s="21">
        <f>E50+E51+E52+E53</f>
        <v>116695</v>
      </c>
      <c r="F49" s="21">
        <f>F50+F51+F52+F53</f>
        <v>115012.88</v>
      </c>
      <c r="G49" s="24">
        <f t="shared" si="0"/>
        <v>0.9855853292771756</v>
      </c>
    </row>
    <row r="50" spans="1:7" ht="12.75">
      <c r="A50" s="9"/>
      <c r="B50" s="13"/>
      <c r="C50" s="9" t="s">
        <v>66</v>
      </c>
      <c r="D50" s="10" t="s">
        <v>21</v>
      </c>
      <c r="E50" s="21">
        <v>115000</v>
      </c>
      <c r="F50" s="21">
        <v>114939.8</v>
      </c>
      <c r="G50" s="24">
        <f t="shared" si="0"/>
        <v>0.9994765217391305</v>
      </c>
    </row>
    <row r="51" spans="1:7" ht="12.75">
      <c r="A51" s="9"/>
      <c r="B51" s="5"/>
      <c r="C51" s="9" t="s">
        <v>48</v>
      </c>
      <c r="D51" s="10" t="s">
        <v>22</v>
      </c>
      <c r="E51" s="21">
        <v>500</v>
      </c>
      <c r="F51" s="22">
        <v>0</v>
      </c>
      <c r="G51" s="24">
        <f t="shared" si="0"/>
        <v>0</v>
      </c>
    </row>
    <row r="52" spans="1:7" ht="12.75">
      <c r="A52" s="9"/>
      <c r="B52" s="5"/>
      <c r="C52" s="9" t="s">
        <v>168</v>
      </c>
      <c r="D52" s="14" t="s">
        <v>169</v>
      </c>
      <c r="E52" s="21">
        <v>195</v>
      </c>
      <c r="F52" s="22">
        <v>73.08</v>
      </c>
      <c r="G52" s="24">
        <f t="shared" si="0"/>
        <v>0.37476923076923074</v>
      </c>
    </row>
    <row r="53" spans="1:7" ht="25.5">
      <c r="A53" s="9"/>
      <c r="B53" s="5"/>
      <c r="C53" s="9" t="s">
        <v>231</v>
      </c>
      <c r="D53" s="14" t="s">
        <v>232</v>
      </c>
      <c r="E53" s="21">
        <v>1000</v>
      </c>
      <c r="F53" s="22">
        <v>0</v>
      </c>
      <c r="G53" s="24">
        <f t="shared" si="0"/>
        <v>0</v>
      </c>
    </row>
    <row r="54" spans="1:7" ht="12.75">
      <c r="A54" s="5">
        <v>710</v>
      </c>
      <c r="B54" s="5"/>
      <c r="C54" s="9"/>
      <c r="D54" s="6" t="s">
        <v>28</v>
      </c>
      <c r="E54" s="19">
        <f>E55+E57+E59</f>
        <v>316916</v>
      </c>
      <c r="F54" s="19">
        <f>F55+F57+F59</f>
        <v>172838.12</v>
      </c>
      <c r="G54" s="23">
        <f t="shared" si="0"/>
        <v>0.54537517828068</v>
      </c>
    </row>
    <row r="55" spans="1:7" ht="25.5">
      <c r="A55" s="9"/>
      <c r="B55" s="13">
        <v>71004</v>
      </c>
      <c r="C55" s="13"/>
      <c r="D55" s="14" t="s">
        <v>131</v>
      </c>
      <c r="E55" s="21">
        <f>E56</f>
        <v>216916</v>
      </c>
      <c r="F55" s="22">
        <f>F56</f>
        <v>93720.35</v>
      </c>
      <c r="G55" s="24">
        <f t="shared" si="0"/>
        <v>0.4320582621844401</v>
      </c>
    </row>
    <row r="56" spans="1:7" ht="12.75">
      <c r="A56" s="9"/>
      <c r="B56" s="5"/>
      <c r="C56" s="9" t="s">
        <v>26</v>
      </c>
      <c r="D56" s="10" t="s">
        <v>14</v>
      </c>
      <c r="E56" s="21">
        <v>216916</v>
      </c>
      <c r="F56" s="22">
        <v>93720.35</v>
      </c>
      <c r="G56" s="24">
        <f t="shared" si="0"/>
        <v>0.4320582621844401</v>
      </c>
    </row>
    <row r="57" spans="1:7" ht="25.5">
      <c r="A57" s="9"/>
      <c r="B57" s="13">
        <v>71014</v>
      </c>
      <c r="C57" s="13"/>
      <c r="D57" s="14" t="s">
        <v>105</v>
      </c>
      <c r="E57" s="21">
        <f>E58</f>
        <v>50000</v>
      </c>
      <c r="F57" s="21">
        <f>F58</f>
        <v>46645.77</v>
      </c>
      <c r="G57" s="24">
        <f t="shared" si="0"/>
        <v>0.9329154</v>
      </c>
    </row>
    <row r="58" spans="1:7" ht="12.75">
      <c r="A58" s="9"/>
      <c r="B58" s="5"/>
      <c r="C58" s="9">
        <v>4300</v>
      </c>
      <c r="D58" s="10" t="s">
        <v>14</v>
      </c>
      <c r="E58" s="21">
        <v>50000</v>
      </c>
      <c r="F58" s="22">
        <v>46645.77</v>
      </c>
      <c r="G58" s="24">
        <f t="shared" si="0"/>
        <v>0.9329154</v>
      </c>
    </row>
    <row r="59" spans="1:7" ht="12.75">
      <c r="A59" s="9"/>
      <c r="B59" s="13">
        <v>71095</v>
      </c>
      <c r="C59" s="13"/>
      <c r="D59" s="14" t="s">
        <v>87</v>
      </c>
      <c r="E59" s="21">
        <f>E60</f>
        <v>50000</v>
      </c>
      <c r="F59" s="22">
        <f>F60</f>
        <v>32472</v>
      </c>
      <c r="G59" s="24">
        <f t="shared" si="0"/>
        <v>0.64944</v>
      </c>
    </row>
    <row r="60" spans="1:7" ht="12.75">
      <c r="A60" s="9"/>
      <c r="B60" s="9"/>
      <c r="C60" s="9">
        <v>4300</v>
      </c>
      <c r="D60" s="10" t="s">
        <v>14</v>
      </c>
      <c r="E60" s="21">
        <v>50000</v>
      </c>
      <c r="F60" s="22">
        <v>32472</v>
      </c>
      <c r="G60" s="24">
        <f t="shared" si="0"/>
        <v>0.64944</v>
      </c>
    </row>
    <row r="61" spans="1:7" ht="12.75">
      <c r="A61" s="5">
        <v>750</v>
      </c>
      <c r="B61" s="5"/>
      <c r="C61" s="5"/>
      <c r="D61" s="6" t="s">
        <v>31</v>
      </c>
      <c r="E61" s="19">
        <f>E62+E67+E73+E96+E100</f>
        <v>3682440</v>
      </c>
      <c r="F61" s="19">
        <f>F62+F67+F73+F96+F100</f>
        <v>3455320.66</v>
      </c>
      <c r="G61" s="23">
        <f t="shared" si="0"/>
        <v>0.9383236821238092</v>
      </c>
    </row>
    <row r="62" spans="1:7" ht="12.75">
      <c r="A62" s="9"/>
      <c r="B62" s="13">
        <v>75011</v>
      </c>
      <c r="C62" s="13"/>
      <c r="D62" s="14" t="s">
        <v>106</v>
      </c>
      <c r="E62" s="21">
        <f>E63+E64+E65+E66</f>
        <v>256580</v>
      </c>
      <c r="F62" s="22">
        <f>F63+F64+F65+F66</f>
        <v>251779.88</v>
      </c>
      <c r="G62" s="24">
        <f t="shared" si="0"/>
        <v>0.9812919167511108</v>
      </c>
    </row>
    <row r="63" spans="1:7" ht="12.75">
      <c r="A63" s="9"/>
      <c r="B63" s="5"/>
      <c r="C63" s="9">
        <v>4010</v>
      </c>
      <c r="D63" s="10" t="s">
        <v>32</v>
      </c>
      <c r="E63" s="21">
        <v>203100</v>
      </c>
      <c r="F63" s="22">
        <v>198716.21</v>
      </c>
      <c r="G63" s="24">
        <f t="shared" si="0"/>
        <v>0.97841560807484</v>
      </c>
    </row>
    <row r="64" spans="1:7" ht="12.75">
      <c r="A64" s="9"/>
      <c r="B64" s="5"/>
      <c r="C64" s="9" t="s">
        <v>53</v>
      </c>
      <c r="D64" s="10" t="s">
        <v>23</v>
      </c>
      <c r="E64" s="21">
        <v>16300</v>
      </c>
      <c r="F64" s="22">
        <v>16046.26</v>
      </c>
      <c r="G64" s="24">
        <f t="shared" si="0"/>
        <v>0.9844331288343559</v>
      </c>
    </row>
    <row r="65" spans="1:7" ht="18.75" customHeight="1">
      <c r="A65" s="9"/>
      <c r="B65" s="5"/>
      <c r="C65" s="9">
        <v>4110</v>
      </c>
      <c r="D65" s="10" t="s">
        <v>24</v>
      </c>
      <c r="E65" s="21">
        <v>33050</v>
      </c>
      <c r="F65" s="22">
        <v>33050</v>
      </c>
      <c r="G65" s="24">
        <f t="shared" si="0"/>
        <v>1</v>
      </c>
    </row>
    <row r="66" spans="1:7" ht="12.75">
      <c r="A66" s="9"/>
      <c r="B66" s="5"/>
      <c r="C66" s="9">
        <v>4120</v>
      </c>
      <c r="D66" s="10" t="s">
        <v>25</v>
      </c>
      <c r="E66" s="21">
        <v>4130</v>
      </c>
      <c r="F66" s="22">
        <v>3967.41</v>
      </c>
      <c r="G66" s="24">
        <f t="shared" si="0"/>
        <v>0.9606319612590799</v>
      </c>
    </row>
    <row r="67" spans="1:7" ht="25.5">
      <c r="A67" s="9"/>
      <c r="B67" s="13">
        <v>75022</v>
      </c>
      <c r="C67" s="13"/>
      <c r="D67" s="14" t="s">
        <v>107</v>
      </c>
      <c r="E67" s="21">
        <f>E68+E69+E70+E71+E72</f>
        <v>313739</v>
      </c>
      <c r="F67" s="22">
        <f>F68+F69+F70+F71+F72</f>
        <v>257409.11000000002</v>
      </c>
      <c r="G67" s="24">
        <f t="shared" si="0"/>
        <v>0.8204562072295762</v>
      </c>
    </row>
    <row r="68" spans="1:7" ht="25.5">
      <c r="A68" s="9"/>
      <c r="B68" s="5"/>
      <c r="C68" s="9">
        <v>3030</v>
      </c>
      <c r="D68" s="10" t="s">
        <v>33</v>
      </c>
      <c r="E68" s="21">
        <v>290480</v>
      </c>
      <c r="F68" s="22">
        <v>236104.97</v>
      </c>
      <c r="G68" s="24">
        <f t="shared" si="0"/>
        <v>0.8128097287248692</v>
      </c>
    </row>
    <row r="69" spans="1:7" ht="12.75">
      <c r="A69" s="9"/>
      <c r="B69" s="5"/>
      <c r="C69" s="9">
        <v>4210</v>
      </c>
      <c r="D69" s="10" t="s">
        <v>20</v>
      </c>
      <c r="E69" s="21">
        <v>14067</v>
      </c>
      <c r="F69" s="22">
        <v>13715.67</v>
      </c>
      <c r="G69" s="24">
        <f t="shared" si="0"/>
        <v>0.975024525485178</v>
      </c>
    </row>
    <row r="70" spans="1:7" ht="12.75">
      <c r="A70" s="9"/>
      <c r="B70" s="5"/>
      <c r="C70" s="9">
        <v>4300</v>
      </c>
      <c r="D70" s="10" t="s">
        <v>14</v>
      </c>
      <c r="E70" s="21">
        <v>6000</v>
      </c>
      <c r="F70" s="22">
        <v>5515</v>
      </c>
      <c r="G70" s="24">
        <f t="shared" si="0"/>
        <v>0.9191666666666667</v>
      </c>
    </row>
    <row r="71" spans="1:7" ht="38.25">
      <c r="A71" s="9"/>
      <c r="B71" s="5"/>
      <c r="C71" s="9" t="s">
        <v>141</v>
      </c>
      <c r="D71" s="10" t="s">
        <v>206</v>
      </c>
      <c r="E71" s="21">
        <v>1228</v>
      </c>
      <c r="F71" s="22">
        <v>744.04</v>
      </c>
      <c r="G71" s="24">
        <f t="shared" si="0"/>
        <v>0.6058957654723127</v>
      </c>
    </row>
    <row r="72" spans="1:7" ht="51">
      <c r="A72" s="9"/>
      <c r="B72" s="5"/>
      <c r="C72" s="9" t="s">
        <v>136</v>
      </c>
      <c r="D72" s="10" t="s">
        <v>202</v>
      </c>
      <c r="E72" s="21">
        <v>1964</v>
      </c>
      <c r="F72" s="22">
        <v>1329.43</v>
      </c>
      <c r="G72" s="24">
        <f aca="true" t="shared" si="1" ref="G72:G123">F72/E72</f>
        <v>0.6768991853360489</v>
      </c>
    </row>
    <row r="73" spans="1:7" ht="25.5">
      <c r="A73" s="9"/>
      <c r="B73" s="13">
        <v>75023</v>
      </c>
      <c r="C73" s="13"/>
      <c r="D73" s="14" t="s">
        <v>108</v>
      </c>
      <c r="E73" s="21">
        <f>SUM(E74:E95)</f>
        <v>2921371</v>
      </c>
      <c r="F73" s="21">
        <f>SUM(F74:F95)</f>
        <v>2801381.68</v>
      </c>
      <c r="G73" s="24">
        <f t="shared" si="1"/>
        <v>0.9589270517164715</v>
      </c>
    </row>
    <row r="74" spans="1:7" ht="25.5">
      <c r="A74" s="9"/>
      <c r="B74" s="5"/>
      <c r="C74" s="9">
        <v>3020</v>
      </c>
      <c r="D74" s="10" t="s">
        <v>34</v>
      </c>
      <c r="E74" s="21">
        <v>3500</v>
      </c>
      <c r="F74" s="22">
        <v>1645.13</v>
      </c>
      <c r="G74" s="24">
        <f t="shared" si="1"/>
        <v>0.4700371428571429</v>
      </c>
    </row>
    <row r="75" spans="1:7" ht="12.75">
      <c r="A75" s="9"/>
      <c r="B75" s="5"/>
      <c r="C75" s="9">
        <v>4010</v>
      </c>
      <c r="D75" s="10" t="s">
        <v>32</v>
      </c>
      <c r="E75" s="21">
        <v>1778844</v>
      </c>
      <c r="F75" s="22">
        <v>1734189.71</v>
      </c>
      <c r="G75" s="24">
        <f t="shared" si="1"/>
        <v>0.9748970173888211</v>
      </c>
    </row>
    <row r="76" spans="1:7" ht="27" customHeight="1">
      <c r="A76" s="9"/>
      <c r="B76" s="5"/>
      <c r="C76" s="9">
        <v>4040</v>
      </c>
      <c r="D76" s="10" t="s">
        <v>23</v>
      </c>
      <c r="E76" s="21">
        <v>138246</v>
      </c>
      <c r="F76" s="22">
        <v>138152.99</v>
      </c>
      <c r="G76" s="24">
        <f t="shared" si="1"/>
        <v>0.9993272138072711</v>
      </c>
    </row>
    <row r="77" spans="1:7" ht="12.75">
      <c r="A77" s="9"/>
      <c r="B77" s="5"/>
      <c r="C77" s="9">
        <v>4110</v>
      </c>
      <c r="D77" s="10" t="s">
        <v>24</v>
      </c>
      <c r="E77" s="21">
        <v>302826</v>
      </c>
      <c r="F77" s="22">
        <v>295474.24</v>
      </c>
      <c r="G77" s="24">
        <f t="shared" si="1"/>
        <v>0.975722824328162</v>
      </c>
    </row>
    <row r="78" spans="1:7" ht="12.75">
      <c r="A78" s="9"/>
      <c r="B78" s="5"/>
      <c r="C78" s="9">
        <v>4120</v>
      </c>
      <c r="D78" s="10" t="s">
        <v>25</v>
      </c>
      <c r="E78" s="21">
        <v>29045</v>
      </c>
      <c r="F78" s="22">
        <v>27655.73</v>
      </c>
      <c r="G78" s="24">
        <f t="shared" si="1"/>
        <v>0.9521683594422448</v>
      </c>
    </row>
    <row r="79" spans="1:7" ht="12.75">
      <c r="A79" s="9"/>
      <c r="B79" s="5"/>
      <c r="C79" s="9">
        <v>4140</v>
      </c>
      <c r="D79" s="10" t="s">
        <v>35</v>
      </c>
      <c r="E79" s="21">
        <v>42190</v>
      </c>
      <c r="F79" s="22">
        <v>17711</v>
      </c>
      <c r="G79" s="24">
        <f t="shared" si="1"/>
        <v>0.41979141976771744</v>
      </c>
    </row>
    <row r="80" spans="1:7" ht="12.75">
      <c r="A80" s="9"/>
      <c r="B80" s="5"/>
      <c r="C80" s="9" t="s">
        <v>29</v>
      </c>
      <c r="D80" s="10" t="s">
        <v>30</v>
      </c>
      <c r="E80" s="21">
        <v>10500</v>
      </c>
      <c r="F80" s="22">
        <v>10168.65</v>
      </c>
      <c r="G80" s="24">
        <f t="shared" si="1"/>
        <v>0.9684428571428572</v>
      </c>
    </row>
    <row r="81" spans="1:7" ht="12.75">
      <c r="A81" s="9"/>
      <c r="B81" s="5"/>
      <c r="C81" s="9">
        <v>4210</v>
      </c>
      <c r="D81" s="10" t="s">
        <v>20</v>
      </c>
      <c r="E81" s="21">
        <v>111000</v>
      </c>
      <c r="F81" s="22">
        <v>110916.62</v>
      </c>
      <c r="G81" s="24">
        <f t="shared" si="1"/>
        <v>0.9992488288288288</v>
      </c>
    </row>
    <row r="82" spans="1:7" ht="25.5">
      <c r="A82" s="9"/>
      <c r="B82" s="5"/>
      <c r="C82" s="9" t="s">
        <v>70</v>
      </c>
      <c r="D82" s="10" t="s">
        <v>46</v>
      </c>
      <c r="E82" s="21">
        <v>1500</v>
      </c>
      <c r="F82" s="22">
        <v>1462.15</v>
      </c>
      <c r="G82" s="24">
        <f t="shared" si="1"/>
        <v>0.9747666666666668</v>
      </c>
    </row>
    <row r="83" spans="1:7" ht="12" customHeight="1">
      <c r="A83" s="9"/>
      <c r="B83" s="5"/>
      <c r="C83" s="9">
        <v>4260</v>
      </c>
      <c r="D83" s="10" t="s">
        <v>13</v>
      </c>
      <c r="E83" s="21">
        <v>90000</v>
      </c>
      <c r="F83" s="22">
        <v>81220.36</v>
      </c>
      <c r="G83" s="24">
        <f t="shared" si="1"/>
        <v>0.9024484444444445</v>
      </c>
    </row>
    <row r="84" spans="1:7" ht="12" customHeight="1">
      <c r="A84" s="9"/>
      <c r="B84" s="5"/>
      <c r="C84" s="9">
        <v>4270</v>
      </c>
      <c r="D84" s="10" t="s">
        <v>21</v>
      </c>
      <c r="E84" s="21">
        <v>5400</v>
      </c>
      <c r="F84" s="22">
        <v>2201.7</v>
      </c>
      <c r="G84" s="24">
        <f t="shared" si="1"/>
        <v>0.4077222222222222</v>
      </c>
    </row>
    <row r="85" spans="1:7" ht="12.75">
      <c r="A85" s="9"/>
      <c r="B85" s="5"/>
      <c r="C85" s="9" t="s">
        <v>134</v>
      </c>
      <c r="D85" s="10" t="s">
        <v>135</v>
      </c>
      <c r="E85" s="21">
        <v>1000</v>
      </c>
      <c r="F85" s="22">
        <v>690</v>
      </c>
      <c r="G85" s="24">
        <f t="shared" si="1"/>
        <v>0.69</v>
      </c>
    </row>
    <row r="86" spans="1:7" ht="12.75">
      <c r="A86" s="9"/>
      <c r="B86" s="5"/>
      <c r="C86" s="9">
        <v>4300</v>
      </c>
      <c r="D86" s="10" t="s">
        <v>14</v>
      </c>
      <c r="E86" s="21">
        <v>184500</v>
      </c>
      <c r="F86" s="22">
        <v>181528.62</v>
      </c>
      <c r="G86" s="24">
        <f t="shared" si="1"/>
        <v>0.9838949593495935</v>
      </c>
    </row>
    <row r="87" spans="1:7" ht="12.75">
      <c r="A87" s="9"/>
      <c r="B87" s="5"/>
      <c r="C87" s="9" t="s">
        <v>36</v>
      </c>
      <c r="D87" s="10" t="s">
        <v>101</v>
      </c>
      <c r="E87" s="21">
        <v>27000</v>
      </c>
      <c r="F87" s="22">
        <v>23084.68</v>
      </c>
      <c r="G87" s="24">
        <f t="shared" si="1"/>
        <v>0.8549881481481482</v>
      </c>
    </row>
    <row r="88" spans="1:7" ht="38.25">
      <c r="A88" s="9"/>
      <c r="B88" s="5"/>
      <c r="C88" s="9" t="s">
        <v>141</v>
      </c>
      <c r="D88" s="10" t="s">
        <v>206</v>
      </c>
      <c r="E88" s="21">
        <v>15000</v>
      </c>
      <c r="F88" s="22">
        <v>12161.24</v>
      </c>
      <c r="G88" s="24">
        <f t="shared" si="1"/>
        <v>0.8107493333333333</v>
      </c>
    </row>
    <row r="89" spans="1:7" ht="51">
      <c r="A89" s="9"/>
      <c r="B89" s="5"/>
      <c r="C89" s="9" t="s">
        <v>136</v>
      </c>
      <c r="D89" s="10" t="s">
        <v>202</v>
      </c>
      <c r="E89" s="21">
        <v>32000</v>
      </c>
      <c r="F89" s="22">
        <v>25487.75</v>
      </c>
      <c r="G89" s="24">
        <f t="shared" si="1"/>
        <v>0.7964921875</v>
      </c>
    </row>
    <row r="90" spans="1:7" ht="12.75">
      <c r="A90" s="9"/>
      <c r="B90" s="5"/>
      <c r="C90" s="9">
        <v>4410</v>
      </c>
      <c r="D90" s="10" t="s">
        <v>37</v>
      </c>
      <c r="E90" s="21">
        <v>40000</v>
      </c>
      <c r="F90" s="22">
        <v>33995.18</v>
      </c>
      <c r="G90" s="24">
        <f t="shared" si="1"/>
        <v>0.8498795</v>
      </c>
    </row>
    <row r="91" spans="1:7" ht="12.75">
      <c r="A91" s="9"/>
      <c r="B91" s="5"/>
      <c r="C91" s="9" t="s">
        <v>68</v>
      </c>
      <c r="D91" s="10" t="s">
        <v>69</v>
      </c>
      <c r="E91" s="21">
        <v>400</v>
      </c>
      <c r="F91" s="22">
        <v>259.86</v>
      </c>
      <c r="G91" s="24">
        <f t="shared" si="1"/>
        <v>0.6496500000000001</v>
      </c>
    </row>
    <row r="92" spans="1:7" ht="25.5">
      <c r="A92" s="9"/>
      <c r="B92" s="5"/>
      <c r="C92" s="9">
        <v>4440</v>
      </c>
      <c r="D92" s="10" t="s">
        <v>27</v>
      </c>
      <c r="E92" s="21">
        <v>59420</v>
      </c>
      <c r="F92" s="22">
        <v>55594</v>
      </c>
      <c r="G92" s="24">
        <f t="shared" si="1"/>
        <v>0.9356109054190508</v>
      </c>
    </row>
    <row r="93" spans="1:7" ht="33" customHeight="1">
      <c r="A93" s="9"/>
      <c r="B93" s="5"/>
      <c r="C93" s="9" t="s">
        <v>137</v>
      </c>
      <c r="D93" s="10" t="s">
        <v>142</v>
      </c>
      <c r="E93" s="21">
        <v>32000</v>
      </c>
      <c r="F93" s="22">
        <v>30782.21</v>
      </c>
      <c r="G93" s="24">
        <f t="shared" si="1"/>
        <v>0.9619440625</v>
      </c>
    </row>
    <row r="94" spans="1:7" ht="32.25" customHeight="1">
      <c r="A94" s="9"/>
      <c r="B94" s="5"/>
      <c r="C94" s="9" t="s">
        <v>84</v>
      </c>
      <c r="D94" s="10" t="s">
        <v>38</v>
      </c>
      <c r="E94" s="21">
        <v>14000</v>
      </c>
      <c r="F94" s="22">
        <v>13999.86</v>
      </c>
      <c r="G94" s="24">
        <f t="shared" si="1"/>
        <v>0.99999</v>
      </c>
    </row>
    <row r="95" spans="1:7" ht="71.25" customHeight="1">
      <c r="A95" s="9"/>
      <c r="B95" s="5"/>
      <c r="C95" s="9" t="s">
        <v>167</v>
      </c>
      <c r="D95" s="10" t="s">
        <v>259</v>
      </c>
      <c r="E95" s="21">
        <v>3000</v>
      </c>
      <c r="F95" s="22">
        <v>3000</v>
      </c>
      <c r="G95" s="24">
        <f t="shared" si="1"/>
        <v>1</v>
      </c>
    </row>
    <row r="96" spans="1:7" ht="27.75" customHeight="1">
      <c r="A96" s="9"/>
      <c r="B96" s="13" t="s">
        <v>71</v>
      </c>
      <c r="C96" s="13"/>
      <c r="D96" s="14" t="s">
        <v>109</v>
      </c>
      <c r="E96" s="21">
        <f>SUM(E97:E99)</f>
        <v>62100</v>
      </c>
      <c r="F96" s="22">
        <f>SUM(F97:F99)</f>
        <v>47919.119999999995</v>
      </c>
      <c r="G96" s="24">
        <f t="shared" si="1"/>
        <v>0.7716444444444444</v>
      </c>
    </row>
    <row r="97" spans="1:7" ht="27.75" customHeight="1">
      <c r="A97" s="9"/>
      <c r="B97" s="11"/>
      <c r="C97" s="9" t="s">
        <v>29</v>
      </c>
      <c r="D97" s="10" t="s">
        <v>30</v>
      </c>
      <c r="E97" s="21">
        <v>5000</v>
      </c>
      <c r="F97" s="22">
        <v>0</v>
      </c>
      <c r="G97" s="24">
        <f t="shared" si="1"/>
        <v>0</v>
      </c>
    </row>
    <row r="98" spans="1:7" ht="27.75" customHeight="1">
      <c r="A98" s="9"/>
      <c r="B98" s="11"/>
      <c r="C98" s="9">
        <v>4210</v>
      </c>
      <c r="D98" s="10" t="s">
        <v>20</v>
      </c>
      <c r="E98" s="21">
        <v>16500</v>
      </c>
      <c r="F98" s="22">
        <v>16072.7</v>
      </c>
      <c r="G98" s="24">
        <f t="shared" si="1"/>
        <v>0.9741030303030304</v>
      </c>
    </row>
    <row r="99" spans="1:7" ht="26.25" customHeight="1">
      <c r="A99" s="9"/>
      <c r="B99" s="11"/>
      <c r="C99" s="9">
        <v>4300</v>
      </c>
      <c r="D99" s="10" t="s">
        <v>14</v>
      </c>
      <c r="E99" s="21">
        <v>40600</v>
      </c>
      <c r="F99" s="22">
        <v>31846.42</v>
      </c>
      <c r="G99" s="24">
        <f t="shared" si="1"/>
        <v>0.7843945812807881</v>
      </c>
    </row>
    <row r="100" spans="1:7" ht="12.75">
      <c r="A100" s="9"/>
      <c r="B100" s="13">
        <v>75095</v>
      </c>
      <c r="C100" s="13"/>
      <c r="D100" s="14" t="s">
        <v>87</v>
      </c>
      <c r="E100" s="21">
        <f>SUM(E101:E105)</f>
        <v>128650</v>
      </c>
      <c r="F100" s="21">
        <f>SUM(F101:F105)</f>
        <v>96830.87000000001</v>
      </c>
      <c r="G100" s="24">
        <f t="shared" si="1"/>
        <v>0.752669024485037</v>
      </c>
    </row>
    <row r="101" spans="1:7" ht="51">
      <c r="A101" s="9"/>
      <c r="B101" s="13"/>
      <c r="C101" s="13" t="s">
        <v>229</v>
      </c>
      <c r="D101" s="10" t="s">
        <v>230</v>
      </c>
      <c r="E101" s="21">
        <v>3000</v>
      </c>
      <c r="F101" s="21">
        <v>3000</v>
      </c>
      <c r="G101" s="24">
        <f t="shared" si="1"/>
        <v>1</v>
      </c>
    </row>
    <row r="102" spans="1:7" ht="14.25" customHeight="1">
      <c r="A102" s="9"/>
      <c r="B102" s="13"/>
      <c r="C102" s="13" t="s">
        <v>90</v>
      </c>
      <c r="D102" s="10" t="s">
        <v>41</v>
      </c>
      <c r="E102" s="21">
        <v>39150</v>
      </c>
      <c r="F102" s="21">
        <v>38996.98</v>
      </c>
      <c r="G102" s="24">
        <f t="shared" si="1"/>
        <v>0.9960914431673054</v>
      </c>
    </row>
    <row r="103" spans="1:7" ht="12.75">
      <c r="A103" s="9"/>
      <c r="B103" s="11"/>
      <c r="C103" s="9" t="s">
        <v>29</v>
      </c>
      <c r="D103" s="10" t="s">
        <v>30</v>
      </c>
      <c r="E103" s="21">
        <v>12000</v>
      </c>
      <c r="F103" s="22">
        <v>11420</v>
      </c>
      <c r="G103" s="24">
        <f t="shared" si="1"/>
        <v>0.9516666666666667</v>
      </c>
    </row>
    <row r="104" spans="1:7" ht="12.75" customHeight="1">
      <c r="A104" s="30"/>
      <c r="B104" s="11"/>
      <c r="C104" s="9">
        <v>4300</v>
      </c>
      <c r="D104" s="10" t="s">
        <v>14</v>
      </c>
      <c r="E104" s="21">
        <v>24500</v>
      </c>
      <c r="F104" s="22">
        <v>15078.17</v>
      </c>
      <c r="G104" s="24">
        <f t="shared" si="1"/>
        <v>0.6154355102040816</v>
      </c>
    </row>
    <row r="105" spans="1:7" ht="17.25" customHeight="1">
      <c r="A105" s="5"/>
      <c r="B105" s="11"/>
      <c r="C105" s="9" t="s">
        <v>48</v>
      </c>
      <c r="D105" s="10" t="s">
        <v>22</v>
      </c>
      <c r="E105" s="21">
        <v>50000</v>
      </c>
      <c r="F105" s="22">
        <v>28335.72</v>
      </c>
      <c r="G105" s="24">
        <f>F105/E105</f>
        <v>0.5667144000000001</v>
      </c>
    </row>
    <row r="106" spans="1:7" ht="51">
      <c r="A106" s="5">
        <v>751</v>
      </c>
      <c r="B106" s="5"/>
      <c r="C106" s="9"/>
      <c r="D106" s="6" t="s">
        <v>39</v>
      </c>
      <c r="E106" s="19">
        <f>E107</f>
        <v>2750</v>
      </c>
      <c r="F106" s="19">
        <f>F107</f>
        <v>2749.44</v>
      </c>
      <c r="G106" s="23">
        <f t="shared" si="1"/>
        <v>0.9997963636363637</v>
      </c>
    </row>
    <row r="107" spans="1:7" ht="38.25">
      <c r="A107" s="9"/>
      <c r="B107" s="13">
        <v>75101</v>
      </c>
      <c r="C107" s="13"/>
      <c r="D107" s="14" t="s">
        <v>110</v>
      </c>
      <c r="E107" s="21">
        <f>E108+E109+E110+E111</f>
        <v>2750</v>
      </c>
      <c r="F107" s="22">
        <f>F108+F109+F110+F111</f>
        <v>2749.44</v>
      </c>
      <c r="G107" s="24">
        <f t="shared" si="1"/>
        <v>0.9997963636363637</v>
      </c>
    </row>
    <row r="108" spans="1:7" ht="12.75">
      <c r="A108" s="9"/>
      <c r="B108" s="5"/>
      <c r="C108" s="9">
        <v>4110</v>
      </c>
      <c r="D108" s="10" t="s">
        <v>24</v>
      </c>
      <c r="E108" s="21">
        <v>319</v>
      </c>
      <c r="F108" s="22">
        <v>319</v>
      </c>
      <c r="G108" s="24">
        <f t="shared" si="1"/>
        <v>1</v>
      </c>
    </row>
    <row r="109" spans="1:7" ht="16.5" customHeight="1">
      <c r="A109" s="9"/>
      <c r="B109" s="5"/>
      <c r="C109" s="9">
        <v>4120</v>
      </c>
      <c r="D109" s="10" t="s">
        <v>25</v>
      </c>
      <c r="E109" s="21">
        <v>52</v>
      </c>
      <c r="F109" s="22">
        <v>51.44</v>
      </c>
      <c r="G109" s="24">
        <f t="shared" si="1"/>
        <v>0.9892307692307691</v>
      </c>
    </row>
    <row r="110" spans="1:7" ht="17.25" customHeight="1">
      <c r="A110" s="9"/>
      <c r="B110" s="5"/>
      <c r="C110" s="9" t="s">
        <v>29</v>
      </c>
      <c r="D110" s="10" t="s">
        <v>30</v>
      </c>
      <c r="E110" s="21">
        <v>2100</v>
      </c>
      <c r="F110" s="22">
        <v>2100</v>
      </c>
      <c r="G110" s="24">
        <f t="shared" si="1"/>
        <v>1</v>
      </c>
    </row>
    <row r="111" spans="1:7" ht="17.25" customHeight="1">
      <c r="A111" s="9"/>
      <c r="B111" s="5"/>
      <c r="C111" s="9">
        <v>4210</v>
      </c>
      <c r="D111" s="10" t="s">
        <v>20</v>
      </c>
      <c r="E111" s="21">
        <v>279</v>
      </c>
      <c r="F111" s="22">
        <v>279</v>
      </c>
      <c r="G111" s="24">
        <f t="shared" si="1"/>
        <v>1</v>
      </c>
    </row>
    <row r="112" spans="1:7" ht="25.5">
      <c r="A112" s="5">
        <v>754</v>
      </c>
      <c r="B112" s="5"/>
      <c r="C112" s="13"/>
      <c r="D112" s="6" t="s">
        <v>3</v>
      </c>
      <c r="E112" s="19">
        <f>E113+E116+E125+E129+E133</f>
        <v>439547</v>
      </c>
      <c r="F112" s="19">
        <f>F113+F116+F125+F129+F133</f>
        <v>408463.51</v>
      </c>
      <c r="G112" s="23">
        <f t="shared" si="1"/>
        <v>0.9292828980746086</v>
      </c>
    </row>
    <row r="113" spans="1:7" ht="25.5" customHeight="1">
      <c r="A113" s="5"/>
      <c r="B113" s="13" t="s">
        <v>209</v>
      </c>
      <c r="C113" s="13"/>
      <c r="D113" s="14" t="s">
        <v>210</v>
      </c>
      <c r="E113" s="21">
        <f>E114+E115</f>
        <v>24000</v>
      </c>
      <c r="F113" s="21">
        <f>F114+F115</f>
        <v>23999.54</v>
      </c>
      <c r="G113" s="24">
        <f t="shared" si="1"/>
        <v>0.9999808333333333</v>
      </c>
    </row>
    <row r="114" spans="1:7" ht="25.5">
      <c r="A114" s="5"/>
      <c r="B114" s="5"/>
      <c r="C114" s="13" t="s">
        <v>211</v>
      </c>
      <c r="D114" s="14" t="s">
        <v>212</v>
      </c>
      <c r="E114" s="21">
        <v>4232</v>
      </c>
      <c r="F114" s="21">
        <v>4232</v>
      </c>
      <c r="G114" s="24">
        <f t="shared" si="1"/>
        <v>1</v>
      </c>
    </row>
    <row r="115" spans="1:7" ht="42" customHeight="1">
      <c r="A115" s="5"/>
      <c r="B115" s="5"/>
      <c r="C115" s="13" t="s">
        <v>233</v>
      </c>
      <c r="D115" s="14" t="s">
        <v>234</v>
      </c>
      <c r="E115" s="21">
        <v>19768</v>
      </c>
      <c r="F115" s="21">
        <v>19767.54</v>
      </c>
      <c r="G115" s="24">
        <f t="shared" si="1"/>
        <v>0.9999767300687981</v>
      </c>
    </row>
    <row r="116" spans="1:7" ht="12.75">
      <c r="A116" s="9"/>
      <c r="B116" s="13">
        <v>75412</v>
      </c>
      <c r="C116" s="13"/>
      <c r="D116" s="14" t="s">
        <v>111</v>
      </c>
      <c r="E116" s="21">
        <f>E117+E118+E119+E120+E121+E122+E123+E124</f>
        <v>292517</v>
      </c>
      <c r="F116" s="21">
        <f>F117+F118+F119+F120+F121+F122+F123+F124</f>
        <v>273200.8</v>
      </c>
      <c r="G116" s="24">
        <f t="shared" si="1"/>
        <v>0.9339655473015244</v>
      </c>
    </row>
    <row r="117" spans="1:7" ht="16.5" customHeight="1">
      <c r="A117" s="9"/>
      <c r="B117" s="11"/>
      <c r="C117" s="9">
        <v>3030</v>
      </c>
      <c r="D117" s="10" t="s">
        <v>33</v>
      </c>
      <c r="E117" s="21">
        <v>65650</v>
      </c>
      <c r="F117" s="22">
        <v>57019.02</v>
      </c>
      <c r="G117" s="24">
        <f t="shared" si="1"/>
        <v>0.8685303884234576</v>
      </c>
    </row>
    <row r="118" spans="1:7" ht="12.75">
      <c r="A118" s="9"/>
      <c r="B118" s="11"/>
      <c r="C118" s="9" t="s">
        <v>73</v>
      </c>
      <c r="D118" s="10" t="s">
        <v>24</v>
      </c>
      <c r="E118" s="21">
        <v>550</v>
      </c>
      <c r="F118" s="22">
        <v>348.88</v>
      </c>
      <c r="G118" s="24">
        <f t="shared" si="1"/>
        <v>0.6343272727272727</v>
      </c>
    </row>
    <row r="119" spans="1:7" ht="20.25" customHeight="1">
      <c r="A119" s="9"/>
      <c r="B119" s="11"/>
      <c r="C119" s="9" t="s">
        <v>29</v>
      </c>
      <c r="D119" s="10" t="s">
        <v>30</v>
      </c>
      <c r="E119" s="21">
        <v>26000</v>
      </c>
      <c r="F119" s="22">
        <v>20980</v>
      </c>
      <c r="G119" s="24">
        <f t="shared" si="1"/>
        <v>0.806923076923077</v>
      </c>
    </row>
    <row r="120" spans="1:7" ht="12.75">
      <c r="A120" s="9"/>
      <c r="B120" s="11"/>
      <c r="C120" s="9">
        <v>4210</v>
      </c>
      <c r="D120" s="10" t="s">
        <v>20</v>
      </c>
      <c r="E120" s="21">
        <v>91612</v>
      </c>
      <c r="F120" s="22">
        <v>90881.72</v>
      </c>
      <c r="G120" s="24">
        <f t="shared" si="1"/>
        <v>0.9920285552111078</v>
      </c>
    </row>
    <row r="121" spans="1:7" ht="12.75">
      <c r="A121" s="9"/>
      <c r="B121" s="11"/>
      <c r="C121" s="9">
        <v>4260</v>
      </c>
      <c r="D121" s="10" t="s">
        <v>13</v>
      </c>
      <c r="E121" s="21">
        <v>72500</v>
      </c>
      <c r="F121" s="22">
        <v>71480.65</v>
      </c>
      <c r="G121" s="24">
        <f t="shared" si="1"/>
        <v>0.9859399999999999</v>
      </c>
    </row>
    <row r="122" spans="1:7" ht="12.75">
      <c r="A122" s="9"/>
      <c r="B122" s="11"/>
      <c r="C122" s="9">
        <v>4270</v>
      </c>
      <c r="D122" s="10" t="s">
        <v>21</v>
      </c>
      <c r="E122" s="21">
        <v>5000</v>
      </c>
      <c r="F122" s="22">
        <v>1697</v>
      </c>
      <c r="G122" s="24">
        <f t="shared" si="1"/>
        <v>0.3394</v>
      </c>
    </row>
    <row r="123" spans="1:7" ht="12.75">
      <c r="A123" s="9"/>
      <c r="B123" s="11"/>
      <c r="C123" s="9">
        <v>4300</v>
      </c>
      <c r="D123" s="10" t="s">
        <v>14</v>
      </c>
      <c r="E123" s="21">
        <v>19850</v>
      </c>
      <c r="F123" s="22">
        <v>19440.03</v>
      </c>
      <c r="G123" s="24">
        <f t="shared" si="1"/>
        <v>0.9793465994962216</v>
      </c>
    </row>
    <row r="124" spans="1:7" ht="12.75">
      <c r="A124" s="9"/>
      <c r="B124" s="11"/>
      <c r="C124" s="9">
        <v>4430</v>
      </c>
      <c r="D124" s="10" t="s">
        <v>22</v>
      </c>
      <c r="E124" s="21">
        <v>11355</v>
      </c>
      <c r="F124" s="22">
        <v>11353.5</v>
      </c>
      <c r="G124" s="24">
        <f aca="true" t="shared" si="2" ref="G124:G182">F124/E124</f>
        <v>0.9998678996036988</v>
      </c>
    </row>
    <row r="125" spans="1:7" ht="12.75">
      <c r="A125" s="9"/>
      <c r="B125" s="13" t="s">
        <v>4</v>
      </c>
      <c r="C125" s="9"/>
      <c r="D125" s="10" t="s">
        <v>112</v>
      </c>
      <c r="E125" s="21">
        <f>E126+E127+E128</f>
        <v>5730</v>
      </c>
      <c r="F125" s="22">
        <f>F126+F127+F128</f>
        <v>4589.38</v>
      </c>
      <c r="G125" s="24">
        <f t="shared" si="2"/>
        <v>0.8009389179755672</v>
      </c>
    </row>
    <row r="126" spans="1:7" ht="12.75">
      <c r="A126" s="9"/>
      <c r="B126" s="16"/>
      <c r="C126" s="9" t="s">
        <v>29</v>
      </c>
      <c r="D126" s="10" t="s">
        <v>30</v>
      </c>
      <c r="E126" s="21">
        <v>1160</v>
      </c>
      <c r="F126" s="22">
        <v>250</v>
      </c>
      <c r="G126" s="24">
        <f t="shared" si="2"/>
        <v>0.21551724137931033</v>
      </c>
    </row>
    <row r="127" spans="1:7" ht="12.75">
      <c r="A127" s="9"/>
      <c r="B127" s="16"/>
      <c r="C127" s="9" t="s">
        <v>65</v>
      </c>
      <c r="D127" s="10" t="s">
        <v>20</v>
      </c>
      <c r="E127" s="21">
        <v>2800</v>
      </c>
      <c r="F127" s="22">
        <v>2589.38</v>
      </c>
      <c r="G127" s="24">
        <f t="shared" si="2"/>
        <v>0.9247785714285714</v>
      </c>
    </row>
    <row r="128" spans="1:7" ht="12.75">
      <c r="A128" s="9"/>
      <c r="B128" s="11"/>
      <c r="C128" s="9" t="s">
        <v>26</v>
      </c>
      <c r="D128" s="10" t="s">
        <v>14</v>
      </c>
      <c r="E128" s="21">
        <v>1770</v>
      </c>
      <c r="F128" s="22">
        <v>1750</v>
      </c>
      <c r="G128" s="24">
        <f t="shared" si="2"/>
        <v>0.9887005649717514</v>
      </c>
    </row>
    <row r="129" spans="1:7" ht="12.75">
      <c r="A129" s="9"/>
      <c r="B129" s="13" t="s">
        <v>152</v>
      </c>
      <c r="C129" s="9"/>
      <c r="D129" s="10" t="s">
        <v>153</v>
      </c>
      <c r="E129" s="21">
        <f>E130+E131+E132</f>
        <v>102700</v>
      </c>
      <c r="F129" s="21">
        <f>F130+F131+F132</f>
        <v>94701.15</v>
      </c>
      <c r="G129" s="24">
        <f t="shared" si="2"/>
        <v>0.9221144109055501</v>
      </c>
    </row>
    <row r="130" spans="1:7" ht="25.5">
      <c r="A130" s="9"/>
      <c r="B130" s="13"/>
      <c r="C130" s="9" t="s">
        <v>235</v>
      </c>
      <c r="D130" s="10" t="s">
        <v>33</v>
      </c>
      <c r="E130" s="21">
        <v>15000</v>
      </c>
      <c r="F130" s="22">
        <v>14997.68</v>
      </c>
      <c r="G130" s="24">
        <f t="shared" si="2"/>
        <v>0.9998453333333334</v>
      </c>
    </row>
    <row r="131" spans="1:7" ht="12.75">
      <c r="A131" s="9"/>
      <c r="B131" s="11"/>
      <c r="C131" s="9" t="s">
        <v>65</v>
      </c>
      <c r="D131" s="10" t="s">
        <v>20</v>
      </c>
      <c r="E131" s="21">
        <v>21000</v>
      </c>
      <c r="F131" s="22">
        <v>13602.18</v>
      </c>
      <c r="G131" s="24">
        <f t="shared" si="2"/>
        <v>0.6477228571428572</v>
      </c>
    </row>
    <row r="132" spans="1:7" ht="12.75">
      <c r="A132" s="9"/>
      <c r="B132" s="11"/>
      <c r="C132" s="9" t="s">
        <v>26</v>
      </c>
      <c r="D132" s="10" t="s">
        <v>14</v>
      </c>
      <c r="E132" s="21">
        <v>66700</v>
      </c>
      <c r="F132" s="22">
        <v>66101.29</v>
      </c>
      <c r="G132" s="24">
        <f t="shared" si="2"/>
        <v>0.9910238380809594</v>
      </c>
    </row>
    <row r="133" spans="1:7" ht="12.75">
      <c r="A133" s="9"/>
      <c r="B133" s="13" t="s">
        <v>40</v>
      </c>
      <c r="C133" s="9"/>
      <c r="D133" s="14" t="s">
        <v>87</v>
      </c>
      <c r="E133" s="21">
        <f>E134+E135</f>
        <v>14600</v>
      </c>
      <c r="F133" s="22">
        <f>F134+F135</f>
        <v>11972.64</v>
      </c>
      <c r="G133" s="24">
        <f t="shared" si="2"/>
        <v>0.8200438356164383</v>
      </c>
    </row>
    <row r="134" spans="1:7" ht="12.75">
      <c r="A134" s="11"/>
      <c r="B134" s="11"/>
      <c r="C134" s="9" t="s">
        <v>26</v>
      </c>
      <c r="D134" s="10" t="s">
        <v>14</v>
      </c>
      <c r="E134" s="21">
        <v>9300</v>
      </c>
      <c r="F134" s="22">
        <v>6672.64</v>
      </c>
      <c r="G134" s="24">
        <f t="shared" si="2"/>
        <v>0.7174881720430107</v>
      </c>
    </row>
    <row r="135" spans="1:7" ht="25.5">
      <c r="A135" s="13"/>
      <c r="B135" s="11"/>
      <c r="C135" s="9" t="s">
        <v>84</v>
      </c>
      <c r="D135" s="10" t="s">
        <v>38</v>
      </c>
      <c r="E135" s="21">
        <v>5300</v>
      </c>
      <c r="F135" s="22">
        <v>5300</v>
      </c>
      <c r="G135" s="24">
        <f t="shared" si="2"/>
        <v>1</v>
      </c>
    </row>
    <row r="136" spans="1:7" ht="12.75">
      <c r="A136" s="5">
        <v>757</v>
      </c>
      <c r="B136" s="5"/>
      <c r="C136" s="5"/>
      <c r="D136" s="6" t="s">
        <v>42</v>
      </c>
      <c r="E136" s="19">
        <f>E137</f>
        <v>1075000</v>
      </c>
      <c r="F136" s="19">
        <f>F137</f>
        <v>1064334.41</v>
      </c>
      <c r="G136" s="23">
        <f t="shared" si="2"/>
        <v>0.9900785209302325</v>
      </c>
    </row>
    <row r="137" spans="1:7" ht="51">
      <c r="A137" s="9"/>
      <c r="B137" s="13">
        <v>75702</v>
      </c>
      <c r="C137" s="9"/>
      <c r="D137" s="14" t="s">
        <v>174</v>
      </c>
      <c r="E137" s="21">
        <f>E138</f>
        <v>1075000</v>
      </c>
      <c r="F137" s="21">
        <f>F138</f>
        <v>1064334.41</v>
      </c>
      <c r="G137" s="24">
        <f t="shared" si="2"/>
        <v>0.9900785209302325</v>
      </c>
    </row>
    <row r="138" spans="1:7" ht="51">
      <c r="A138" s="11"/>
      <c r="B138" s="11"/>
      <c r="C138" s="9" t="s">
        <v>175</v>
      </c>
      <c r="D138" s="10" t="s">
        <v>176</v>
      </c>
      <c r="E138" s="21">
        <v>1075000</v>
      </c>
      <c r="F138" s="22">
        <v>1064334.41</v>
      </c>
      <c r="G138" s="24">
        <f t="shared" si="2"/>
        <v>0.9900785209302325</v>
      </c>
    </row>
    <row r="139" spans="1:7" ht="15.75" customHeight="1">
      <c r="A139" s="5">
        <v>758</v>
      </c>
      <c r="B139" s="5"/>
      <c r="C139" s="5"/>
      <c r="D139" s="6" t="s">
        <v>5</v>
      </c>
      <c r="E139" s="19">
        <f>E140+E142+E144</f>
        <v>110800</v>
      </c>
      <c r="F139" s="19">
        <f>F140+F142+F144</f>
        <v>82690.61</v>
      </c>
      <c r="G139" s="23">
        <f t="shared" si="2"/>
        <v>0.7463051444043322</v>
      </c>
    </row>
    <row r="140" spans="1:7" ht="38.25">
      <c r="A140" s="9"/>
      <c r="B140" s="13">
        <v>75809</v>
      </c>
      <c r="C140" s="13"/>
      <c r="D140" s="14" t="s">
        <v>260</v>
      </c>
      <c r="E140" s="21">
        <f>E141</f>
        <v>60000</v>
      </c>
      <c r="F140" s="22">
        <f>F141</f>
        <v>55015.5</v>
      </c>
      <c r="G140" s="24">
        <f t="shared" si="2"/>
        <v>0.916925</v>
      </c>
    </row>
    <row r="141" spans="1:7" ht="51">
      <c r="A141" s="9"/>
      <c r="B141" s="5"/>
      <c r="C141" s="9">
        <v>2900</v>
      </c>
      <c r="D141" s="10" t="s">
        <v>43</v>
      </c>
      <c r="E141" s="21">
        <v>60000</v>
      </c>
      <c r="F141" s="22">
        <v>55015.5</v>
      </c>
      <c r="G141" s="24">
        <f t="shared" si="2"/>
        <v>0.916925</v>
      </c>
    </row>
    <row r="142" spans="1:7" ht="17.25" customHeight="1">
      <c r="A142" s="9"/>
      <c r="B142" s="13">
        <v>75818</v>
      </c>
      <c r="C142" s="13"/>
      <c r="D142" s="14" t="s">
        <v>113</v>
      </c>
      <c r="E142" s="21">
        <f>E143</f>
        <v>23100</v>
      </c>
      <c r="F142" s="21">
        <f>F143</f>
        <v>0</v>
      </c>
      <c r="G142" s="24">
        <f t="shared" si="2"/>
        <v>0</v>
      </c>
    </row>
    <row r="143" spans="1:7" ht="12.75">
      <c r="A143" s="11"/>
      <c r="B143" s="11"/>
      <c r="C143" s="9">
        <v>4810</v>
      </c>
      <c r="D143" s="10" t="s">
        <v>213</v>
      </c>
      <c r="E143" s="21">
        <v>23100</v>
      </c>
      <c r="F143" s="22">
        <v>0</v>
      </c>
      <c r="G143" s="24">
        <f t="shared" si="2"/>
        <v>0</v>
      </c>
    </row>
    <row r="144" spans="1:7" ht="25.5">
      <c r="A144" s="11"/>
      <c r="B144" s="11" t="s">
        <v>236</v>
      </c>
      <c r="C144" s="9"/>
      <c r="D144" s="10" t="s">
        <v>237</v>
      </c>
      <c r="E144" s="21">
        <f>E145</f>
        <v>27700</v>
      </c>
      <c r="F144" s="21">
        <f>F145</f>
        <v>27675.11</v>
      </c>
      <c r="G144" s="24">
        <f t="shared" si="2"/>
        <v>0.9991014440433214</v>
      </c>
    </row>
    <row r="145" spans="1:7" ht="89.25">
      <c r="A145" s="11"/>
      <c r="B145" s="11"/>
      <c r="C145" s="9" t="s">
        <v>238</v>
      </c>
      <c r="D145" s="10" t="s">
        <v>220</v>
      </c>
      <c r="E145" s="21">
        <v>27700</v>
      </c>
      <c r="F145" s="22">
        <v>27675.11</v>
      </c>
      <c r="G145" s="24">
        <f t="shared" si="2"/>
        <v>0.9991014440433214</v>
      </c>
    </row>
    <row r="146" spans="1:7" ht="12.75">
      <c r="A146" s="5">
        <v>801</v>
      </c>
      <c r="B146" s="5"/>
      <c r="C146" s="9"/>
      <c r="D146" s="6" t="s">
        <v>6</v>
      </c>
      <c r="E146" s="19">
        <f>E147+E170+E178+E197+E217+E233+E250+E255</f>
        <v>15337556</v>
      </c>
      <c r="F146" s="19">
        <f>F147+F170+F178+F197+F217+F233+F250+F255</f>
        <v>14722934.44</v>
      </c>
      <c r="G146" s="23">
        <f t="shared" si="2"/>
        <v>0.9599270209673562</v>
      </c>
    </row>
    <row r="147" spans="1:7" ht="12.75" customHeight="1">
      <c r="A147" s="9"/>
      <c r="B147" s="13">
        <v>80101</v>
      </c>
      <c r="C147" s="13"/>
      <c r="D147" s="14" t="s">
        <v>147</v>
      </c>
      <c r="E147" s="21">
        <f>SUM(E148:E169)</f>
        <v>7172094</v>
      </c>
      <c r="F147" s="22">
        <f>SUM(F148:F169)</f>
        <v>6595922.710000001</v>
      </c>
      <c r="G147" s="24">
        <f t="shared" si="2"/>
        <v>0.9196648440469409</v>
      </c>
    </row>
    <row r="148" spans="1:7" ht="38.25">
      <c r="A148" s="9"/>
      <c r="B148" s="5"/>
      <c r="C148" s="9">
        <v>2540</v>
      </c>
      <c r="D148" s="10" t="s">
        <v>44</v>
      </c>
      <c r="E148" s="21">
        <v>392492</v>
      </c>
      <c r="F148" s="22">
        <v>390676.34</v>
      </c>
      <c r="G148" s="24">
        <f t="shared" si="2"/>
        <v>0.9953740203621986</v>
      </c>
    </row>
    <row r="149" spans="1:7" ht="24.75" customHeight="1">
      <c r="A149" s="9"/>
      <c r="B149" s="5"/>
      <c r="C149" s="9">
        <v>3020</v>
      </c>
      <c r="D149" s="10" t="s">
        <v>34</v>
      </c>
      <c r="E149" s="21">
        <v>85052</v>
      </c>
      <c r="F149" s="22">
        <v>84856.51</v>
      </c>
      <c r="G149" s="24">
        <f t="shared" si="2"/>
        <v>0.9977015237736914</v>
      </c>
    </row>
    <row r="150" spans="1:7" s="8" customFormat="1" ht="12.75">
      <c r="A150" s="9"/>
      <c r="B150" s="5"/>
      <c r="C150" s="9" t="s">
        <v>98</v>
      </c>
      <c r="D150" s="10" t="s">
        <v>99</v>
      </c>
      <c r="E150" s="21">
        <v>4600</v>
      </c>
      <c r="F150" s="22">
        <v>4154</v>
      </c>
      <c r="G150" s="24">
        <f t="shared" si="2"/>
        <v>0.9030434782608696</v>
      </c>
    </row>
    <row r="151" spans="1:7" ht="12.75">
      <c r="A151" s="9"/>
      <c r="B151" s="5"/>
      <c r="C151" s="9">
        <v>4010</v>
      </c>
      <c r="D151" s="10" t="s">
        <v>32</v>
      </c>
      <c r="E151" s="21">
        <v>3858300</v>
      </c>
      <c r="F151" s="22">
        <v>3858023.24</v>
      </c>
      <c r="G151" s="24">
        <f t="shared" si="2"/>
        <v>0.9999282689267295</v>
      </c>
    </row>
    <row r="152" spans="1:7" ht="12.75">
      <c r="A152" s="9"/>
      <c r="B152" s="5"/>
      <c r="C152" s="9">
        <v>4040</v>
      </c>
      <c r="D152" s="10" t="s">
        <v>23</v>
      </c>
      <c r="E152" s="21">
        <v>296910</v>
      </c>
      <c r="F152" s="22">
        <v>296906.05</v>
      </c>
      <c r="G152" s="24">
        <f t="shared" si="2"/>
        <v>0.9999866963052777</v>
      </c>
    </row>
    <row r="153" spans="1:7" ht="12.75">
      <c r="A153" s="9"/>
      <c r="B153" s="5"/>
      <c r="C153" s="9">
        <v>4110</v>
      </c>
      <c r="D153" s="10" t="s">
        <v>24</v>
      </c>
      <c r="E153" s="21">
        <v>660200</v>
      </c>
      <c r="F153" s="22">
        <v>660179.07</v>
      </c>
      <c r="G153" s="24">
        <f t="shared" si="2"/>
        <v>0.9999682974856103</v>
      </c>
    </row>
    <row r="154" spans="1:7" ht="15" customHeight="1">
      <c r="A154" s="9"/>
      <c r="B154" s="5"/>
      <c r="C154" s="9">
        <v>4120</v>
      </c>
      <c r="D154" s="10" t="s">
        <v>25</v>
      </c>
      <c r="E154" s="21">
        <v>82500</v>
      </c>
      <c r="F154" s="22">
        <v>82490.61</v>
      </c>
      <c r="G154" s="24">
        <f t="shared" si="2"/>
        <v>0.9998861818181818</v>
      </c>
    </row>
    <row r="155" spans="1:7" ht="12" customHeight="1">
      <c r="A155" s="9"/>
      <c r="B155" s="5"/>
      <c r="C155" s="9" t="s">
        <v>148</v>
      </c>
      <c r="D155" s="10" t="s">
        <v>35</v>
      </c>
      <c r="E155" s="21">
        <v>3060</v>
      </c>
      <c r="F155" s="22">
        <v>3053</v>
      </c>
      <c r="G155" s="24">
        <f t="shared" si="2"/>
        <v>0.9977124183006536</v>
      </c>
    </row>
    <row r="156" spans="1:7" ht="12" customHeight="1">
      <c r="A156" s="9"/>
      <c r="B156" s="5"/>
      <c r="C156" s="9" t="s">
        <v>29</v>
      </c>
      <c r="D156" s="10" t="s">
        <v>30</v>
      </c>
      <c r="E156" s="21">
        <v>150</v>
      </c>
      <c r="F156" s="22">
        <v>150</v>
      </c>
      <c r="G156" s="24">
        <f t="shared" si="2"/>
        <v>1</v>
      </c>
    </row>
    <row r="157" spans="1:7" ht="12.75">
      <c r="A157" s="9"/>
      <c r="B157" s="5"/>
      <c r="C157" s="9">
        <v>4210</v>
      </c>
      <c r="D157" s="10" t="s">
        <v>20</v>
      </c>
      <c r="E157" s="21">
        <v>93480</v>
      </c>
      <c r="F157" s="22">
        <v>93082.78</v>
      </c>
      <c r="G157" s="24">
        <f t="shared" si="2"/>
        <v>0.9957507488232777</v>
      </c>
    </row>
    <row r="158" spans="1:7" ht="25.5">
      <c r="A158" s="9"/>
      <c r="B158" s="5"/>
      <c r="C158" s="9">
        <v>4240</v>
      </c>
      <c r="D158" s="10" t="s">
        <v>45</v>
      </c>
      <c r="E158" s="21">
        <v>6400</v>
      </c>
      <c r="F158" s="22">
        <v>6343.65</v>
      </c>
      <c r="G158" s="24">
        <f t="shared" si="2"/>
        <v>0.9911953124999999</v>
      </c>
    </row>
    <row r="159" spans="1:7" ht="12.75">
      <c r="A159" s="9"/>
      <c r="B159" s="5"/>
      <c r="C159" s="9">
        <v>4260</v>
      </c>
      <c r="D159" s="10" t="s">
        <v>13</v>
      </c>
      <c r="E159" s="21">
        <v>349085</v>
      </c>
      <c r="F159" s="22">
        <v>348381.27</v>
      </c>
      <c r="G159" s="24">
        <f t="shared" si="2"/>
        <v>0.9979840726470631</v>
      </c>
    </row>
    <row r="160" spans="1:7" ht="12.75">
      <c r="A160" s="9"/>
      <c r="B160" s="5"/>
      <c r="C160" s="9">
        <v>4270</v>
      </c>
      <c r="D160" s="10" t="s">
        <v>21</v>
      </c>
      <c r="E160" s="21">
        <v>122400</v>
      </c>
      <c r="F160" s="22">
        <v>121369.25</v>
      </c>
      <c r="G160" s="24">
        <f t="shared" si="2"/>
        <v>0.9915788398692811</v>
      </c>
    </row>
    <row r="161" spans="1:7" ht="12.75">
      <c r="A161" s="9"/>
      <c r="B161" s="5"/>
      <c r="C161" s="9" t="s">
        <v>134</v>
      </c>
      <c r="D161" s="10" t="s">
        <v>135</v>
      </c>
      <c r="E161" s="21">
        <v>1800</v>
      </c>
      <c r="F161" s="22">
        <v>1750</v>
      </c>
      <c r="G161" s="24">
        <f t="shared" si="2"/>
        <v>0.9722222222222222</v>
      </c>
    </row>
    <row r="162" spans="1:7" s="8" customFormat="1" ht="10.5" customHeight="1">
      <c r="A162" s="9"/>
      <c r="B162" s="5"/>
      <c r="C162" s="9">
        <v>4300</v>
      </c>
      <c r="D162" s="10" t="s">
        <v>14</v>
      </c>
      <c r="E162" s="21">
        <v>131496</v>
      </c>
      <c r="F162" s="22">
        <v>128663.58</v>
      </c>
      <c r="G162" s="24">
        <f t="shared" si="2"/>
        <v>0.9784600292024093</v>
      </c>
    </row>
    <row r="163" spans="1:7" ht="12.75">
      <c r="A163" s="9"/>
      <c r="B163" s="5"/>
      <c r="C163" s="9" t="s">
        <v>36</v>
      </c>
      <c r="D163" s="10" t="s">
        <v>101</v>
      </c>
      <c r="E163" s="21">
        <v>5580</v>
      </c>
      <c r="F163" s="22">
        <v>5566.92</v>
      </c>
      <c r="G163" s="24">
        <f t="shared" si="2"/>
        <v>0.9976559139784946</v>
      </c>
    </row>
    <row r="164" spans="1:7" ht="51">
      <c r="A164" s="9"/>
      <c r="B164" s="5"/>
      <c r="C164" s="9" t="s">
        <v>136</v>
      </c>
      <c r="D164" s="10" t="s">
        <v>202</v>
      </c>
      <c r="E164" s="21">
        <v>11700</v>
      </c>
      <c r="F164" s="22">
        <v>11322.9</v>
      </c>
      <c r="G164" s="24">
        <f t="shared" si="2"/>
        <v>0.9677692307692307</v>
      </c>
    </row>
    <row r="165" spans="1:7" ht="12.75">
      <c r="A165" s="9"/>
      <c r="B165" s="5"/>
      <c r="C165" s="9">
        <v>4410</v>
      </c>
      <c r="D165" s="10" t="s">
        <v>37</v>
      </c>
      <c r="E165" s="21">
        <v>3195</v>
      </c>
      <c r="F165" s="22">
        <v>3100.34</v>
      </c>
      <c r="G165" s="24">
        <f t="shared" si="2"/>
        <v>0.9703724569640063</v>
      </c>
    </row>
    <row r="166" spans="1:7" s="8" customFormat="1" ht="12.75">
      <c r="A166" s="9"/>
      <c r="B166" s="5"/>
      <c r="C166" s="9">
        <v>4430</v>
      </c>
      <c r="D166" s="10" t="s">
        <v>22</v>
      </c>
      <c r="E166" s="21">
        <v>15570</v>
      </c>
      <c r="F166" s="22">
        <v>9457</v>
      </c>
      <c r="G166" s="24">
        <f t="shared" si="2"/>
        <v>0.6073859987154785</v>
      </c>
    </row>
    <row r="167" spans="1:7" ht="25.5">
      <c r="A167" s="9"/>
      <c r="B167" s="5"/>
      <c r="C167" s="9">
        <v>4440</v>
      </c>
      <c r="D167" s="10" t="s">
        <v>27</v>
      </c>
      <c r="E167" s="21">
        <v>325252</v>
      </c>
      <c r="F167" s="22">
        <v>325251.18</v>
      </c>
      <c r="G167" s="24">
        <f t="shared" si="2"/>
        <v>0.9999974788779161</v>
      </c>
    </row>
    <row r="168" spans="1:7" ht="25.5">
      <c r="A168" s="9"/>
      <c r="B168" s="5"/>
      <c r="C168" s="9" t="s">
        <v>137</v>
      </c>
      <c r="D168" s="10" t="s">
        <v>142</v>
      </c>
      <c r="E168" s="21">
        <v>410</v>
      </c>
      <c r="F168" s="22">
        <v>407</v>
      </c>
      <c r="G168" s="24">
        <f t="shared" si="2"/>
        <v>0.9926829268292683</v>
      </c>
    </row>
    <row r="169" spans="1:7" ht="25.5">
      <c r="A169" s="9"/>
      <c r="B169" s="5"/>
      <c r="C169" s="9" t="s">
        <v>67</v>
      </c>
      <c r="D169" s="10" t="s">
        <v>15</v>
      </c>
      <c r="E169" s="21">
        <v>722462</v>
      </c>
      <c r="F169" s="22">
        <v>160738.02</v>
      </c>
      <c r="G169" s="24">
        <f t="shared" si="2"/>
        <v>0.22248646987661633</v>
      </c>
    </row>
    <row r="170" spans="1:7" ht="25.5">
      <c r="A170" s="9"/>
      <c r="B170" s="13" t="s">
        <v>75</v>
      </c>
      <c r="C170" s="9"/>
      <c r="D170" s="10" t="s">
        <v>149</v>
      </c>
      <c r="E170" s="21">
        <f>E171+E172+E173+E174+E175+E176+E177</f>
        <v>602505</v>
      </c>
      <c r="F170" s="22">
        <f>F171+F172+F173+F174+F175+F176+F177</f>
        <v>599335.2900000002</v>
      </c>
      <c r="G170" s="24">
        <f t="shared" si="2"/>
        <v>0.9947391141982227</v>
      </c>
    </row>
    <row r="171" spans="1:7" ht="38.25">
      <c r="A171" s="9"/>
      <c r="B171" s="13"/>
      <c r="C171" s="9" t="s">
        <v>78</v>
      </c>
      <c r="D171" s="10" t="s">
        <v>44</v>
      </c>
      <c r="E171" s="21">
        <v>180924</v>
      </c>
      <c r="F171" s="22">
        <v>179065.04</v>
      </c>
      <c r="G171" s="24">
        <f t="shared" si="2"/>
        <v>0.9897251884769296</v>
      </c>
    </row>
    <row r="172" spans="1:7" ht="25.5">
      <c r="A172" s="9"/>
      <c r="B172" s="13"/>
      <c r="C172" s="9">
        <v>3020</v>
      </c>
      <c r="D172" s="10" t="s">
        <v>34</v>
      </c>
      <c r="E172" s="21">
        <v>8000</v>
      </c>
      <c r="F172" s="22">
        <v>7902.4</v>
      </c>
      <c r="G172" s="24">
        <f t="shared" si="2"/>
        <v>0.9877999999999999</v>
      </c>
    </row>
    <row r="173" spans="1:7" ht="28.5" customHeight="1">
      <c r="A173" s="9"/>
      <c r="B173" s="5"/>
      <c r="C173" s="9">
        <v>4010</v>
      </c>
      <c r="D173" s="10" t="s">
        <v>32</v>
      </c>
      <c r="E173" s="21">
        <v>318386</v>
      </c>
      <c r="F173" s="22">
        <v>317207.03</v>
      </c>
      <c r="G173" s="24">
        <f t="shared" si="2"/>
        <v>0.9962970419553624</v>
      </c>
    </row>
    <row r="174" spans="1:7" ht="12.75">
      <c r="A174" s="9"/>
      <c r="B174" s="5"/>
      <c r="C174" s="9">
        <v>4040</v>
      </c>
      <c r="D174" s="10" t="s">
        <v>23</v>
      </c>
      <c r="E174" s="21">
        <v>18100</v>
      </c>
      <c r="F174" s="22">
        <v>18090.72</v>
      </c>
      <c r="G174" s="24">
        <f t="shared" si="2"/>
        <v>0.9994872928176797</v>
      </c>
    </row>
    <row r="175" spans="1:7" ht="12.75">
      <c r="A175" s="9"/>
      <c r="B175" s="5"/>
      <c r="C175" s="9">
        <v>4110</v>
      </c>
      <c r="D175" s="10" t="s">
        <v>24</v>
      </c>
      <c r="E175" s="21">
        <v>57065</v>
      </c>
      <c r="F175" s="22">
        <v>57060.29</v>
      </c>
      <c r="G175" s="24">
        <f t="shared" si="2"/>
        <v>0.9999174625427145</v>
      </c>
    </row>
    <row r="176" spans="1:7" ht="12.75">
      <c r="A176" s="9"/>
      <c r="B176" s="5"/>
      <c r="C176" s="9">
        <v>4120</v>
      </c>
      <c r="D176" s="10" t="s">
        <v>25</v>
      </c>
      <c r="E176" s="21">
        <v>7625</v>
      </c>
      <c r="F176" s="22">
        <v>7623.28</v>
      </c>
      <c r="G176" s="24">
        <f t="shared" si="2"/>
        <v>0.9997744262295082</v>
      </c>
    </row>
    <row r="177" spans="1:7" ht="25.5">
      <c r="A177" s="9"/>
      <c r="B177" s="5"/>
      <c r="C177" s="9">
        <v>4440</v>
      </c>
      <c r="D177" s="10" t="s">
        <v>27</v>
      </c>
      <c r="E177" s="21">
        <v>12405</v>
      </c>
      <c r="F177" s="22">
        <v>12386.53</v>
      </c>
      <c r="G177" s="24">
        <f t="shared" si="2"/>
        <v>0.9985110842402257</v>
      </c>
    </row>
    <row r="178" spans="1:7" ht="12.75">
      <c r="A178" s="9"/>
      <c r="B178" s="13" t="s">
        <v>76</v>
      </c>
      <c r="C178" s="9"/>
      <c r="D178" s="10" t="s">
        <v>77</v>
      </c>
      <c r="E178" s="21">
        <f>SUM(E179:E196)</f>
        <v>2062105</v>
      </c>
      <c r="F178" s="21">
        <f>SUM(F179:F196)</f>
        <v>2058891.27</v>
      </c>
      <c r="G178" s="24">
        <f t="shared" si="2"/>
        <v>0.9984415294080563</v>
      </c>
    </row>
    <row r="179" spans="1:7" ht="38.25">
      <c r="A179" s="9"/>
      <c r="B179" s="13"/>
      <c r="C179" s="9" t="s">
        <v>78</v>
      </c>
      <c r="D179" s="10" t="s">
        <v>44</v>
      </c>
      <c r="E179" s="21">
        <v>634400</v>
      </c>
      <c r="F179" s="22">
        <v>633204</v>
      </c>
      <c r="G179" s="24">
        <f t="shared" si="2"/>
        <v>0.9981147540983607</v>
      </c>
    </row>
    <row r="180" spans="1:7" ht="25.5">
      <c r="A180" s="9"/>
      <c r="B180" s="5"/>
      <c r="C180" s="9">
        <v>3020</v>
      </c>
      <c r="D180" s="10" t="s">
        <v>178</v>
      </c>
      <c r="E180" s="21">
        <v>2190</v>
      </c>
      <c r="F180" s="22">
        <v>1815.2</v>
      </c>
      <c r="G180" s="24">
        <f t="shared" si="2"/>
        <v>0.8288584474885845</v>
      </c>
    </row>
    <row r="181" spans="1:7" ht="16.5" customHeight="1">
      <c r="A181" s="9"/>
      <c r="B181" s="5"/>
      <c r="C181" s="9">
        <v>4010</v>
      </c>
      <c r="D181" s="10" t="s">
        <v>32</v>
      </c>
      <c r="E181" s="21">
        <v>891500</v>
      </c>
      <c r="F181" s="22">
        <v>891495.88</v>
      </c>
      <c r="G181" s="24">
        <f t="shared" si="2"/>
        <v>0.9999953785754346</v>
      </c>
    </row>
    <row r="182" spans="1:7" ht="12.75">
      <c r="A182" s="9"/>
      <c r="B182" s="5"/>
      <c r="C182" s="9">
        <v>4040</v>
      </c>
      <c r="D182" s="10" t="s">
        <v>23</v>
      </c>
      <c r="E182" s="21">
        <v>73500</v>
      </c>
      <c r="F182" s="22">
        <v>73491.31</v>
      </c>
      <c r="G182" s="24">
        <f t="shared" si="2"/>
        <v>0.9998817687074829</v>
      </c>
    </row>
    <row r="183" spans="1:7" ht="12.75">
      <c r="A183" s="9"/>
      <c r="B183" s="5"/>
      <c r="C183" s="9">
        <v>4110</v>
      </c>
      <c r="D183" s="10" t="s">
        <v>24</v>
      </c>
      <c r="E183" s="21">
        <v>156200</v>
      </c>
      <c r="F183" s="22">
        <v>156197.82</v>
      </c>
      <c r="G183" s="24">
        <f aca="true" t="shared" si="3" ref="G183:G236">F183/E183</f>
        <v>0.999986043533931</v>
      </c>
    </row>
    <row r="184" spans="1:8" ht="12.75">
      <c r="A184" s="9"/>
      <c r="B184" s="5"/>
      <c r="C184" s="9">
        <v>4120</v>
      </c>
      <c r="D184" s="10" t="s">
        <v>25</v>
      </c>
      <c r="E184" s="21">
        <v>21700</v>
      </c>
      <c r="F184" s="22">
        <v>21696.77</v>
      </c>
      <c r="G184" s="24">
        <f t="shared" si="3"/>
        <v>0.9998511520737328</v>
      </c>
      <c r="H184" s="17"/>
    </row>
    <row r="185" spans="1:7" ht="12.75" customHeight="1">
      <c r="A185" s="9"/>
      <c r="B185" s="5"/>
      <c r="C185" s="9">
        <v>4210</v>
      </c>
      <c r="D185" s="10" t="s">
        <v>20</v>
      </c>
      <c r="E185" s="21">
        <v>16000</v>
      </c>
      <c r="F185" s="22">
        <v>15832.33</v>
      </c>
      <c r="G185" s="24">
        <f t="shared" si="3"/>
        <v>0.989520625</v>
      </c>
    </row>
    <row r="186" spans="1:7" ht="12.75" customHeight="1">
      <c r="A186" s="9"/>
      <c r="B186" s="5"/>
      <c r="C186" s="9">
        <v>4240</v>
      </c>
      <c r="D186" s="10" t="s">
        <v>45</v>
      </c>
      <c r="E186" s="21">
        <v>4000</v>
      </c>
      <c r="F186" s="22">
        <v>3987.18</v>
      </c>
      <c r="G186" s="24">
        <f t="shared" si="3"/>
        <v>0.996795</v>
      </c>
    </row>
    <row r="187" spans="1:7" ht="12.75">
      <c r="A187" s="9"/>
      <c r="B187" s="5"/>
      <c r="C187" s="9">
        <v>4260</v>
      </c>
      <c r="D187" s="10" t="s">
        <v>13</v>
      </c>
      <c r="E187" s="21">
        <v>117900</v>
      </c>
      <c r="F187" s="22">
        <v>117699.06</v>
      </c>
      <c r="G187" s="24">
        <f t="shared" si="3"/>
        <v>0.9982956743002545</v>
      </c>
    </row>
    <row r="188" spans="1:7" ht="12.75">
      <c r="A188" s="9"/>
      <c r="B188" s="5"/>
      <c r="C188" s="9">
        <v>4270</v>
      </c>
      <c r="D188" s="10" t="s">
        <v>21</v>
      </c>
      <c r="E188" s="21">
        <v>1500</v>
      </c>
      <c r="F188" s="22">
        <v>1245.88</v>
      </c>
      <c r="G188" s="24">
        <f t="shared" si="3"/>
        <v>0.8305866666666667</v>
      </c>
    </row>
    <row r="189" spans="1:7" ht="12.75">
      <c r="A189" s="9"/>
      <c r="B189" s="5"/>
      <c r="C189" s="9" t="s">
        <v>134</v>
      </c>
      <c r="D189" s="10" t="s">
        <v>135</v>
      </c>
      <c r="E189" s="21">
        <v>240</v>
      </c>
      <c r="F189" s="22">
        <v>240</v>
      </c>
      <c r="G189" s="24">
        <f t="shared" si="3"/>
        <v>1</v>
      </c>
    </row>
    <row r="190" spans="1:7" ht="12.75">
      <c r="A190" s="9"/>
      <c r="B190" s="5"/>
      <c r="C190" s="9">
        <v>4300</v>
      </c>
      <c r="D190" s="10" t="s">
        <v>14</v>
      </c>
      <c r="E190" s="21">
        <v>16530</v>
      </c>
      <c r="F190" s="22">
        <v>16403.46</v>
      </c>
      <c r="G190" s="24">
        <f t="shared" si="3"/>
        <v>0.9923448275862068</v>
      </c>
    </row>
    <row r="191" spans="1:7" ht="38.25">
      <c r="A191" s="9"/>
      <c r="B191" s="5"/>
      <c r="C191" s="9" t="s">
        <v>51</v>
      </c>
      <c r="D191" s="10" t="s">
        <v>102</v>
      </c>
      <c r="E191" s="21">
        <v>41905</v>
      </c>
      <c r="F191" s="22">
        <v>41879.68</v>
      </c>
      <c r="G191" s="24">
        <f t="shared" si="3"/>
        <v>0.9993957761603627</v>
      </c>
    </row>
    <row r="192" spans="1:7" ht="12.75">
      <c r="A192" s="9"/>
      <c r="B192" s="5"/>
      <c r="C192" s="9" t="s">
        <v>36</v>
      </c>
      <c r="D192" s="10" t="s">
        <v>101</v>
      </c>
      <c r="E192" s="21">
        <v>2000</v>
      </c>
      <c r="F192" s="22">
        <v>1750.93</v>
      </c>
      <c r="G192" s="24">
        <f t="shared" si="3"/>
        <v>0.875465</v>
      </c>
    </row>
    <row r="193" spans="1:7" ht="51">
      <c r="A193" s="9"/>
      <c r="B193" s="5"/>
      <c r="C193" s="9" t="s">
        <v>136</v>
      </c>
      <c r="D193" s="10" t="s">
        <v>202</v>
      </c>
      <c r="E193" s="21">
        <v>2890</v>
      </c>
      <c r="F193" s="22">
        <v>2838.46</v>
      </c>
      <c r="G193" s="24">
        <f t="shared" si="3"/>
        <v>0.9821660899653979</v>
      </c>
    </row>
    <row r="194" spans="1:7" ht="12.75">
      <c r="A194" s="9"/>
      <c r="B194" s="5"/>
      <c r="C194" s="9">
        <v>4430</v>
      </c>
      <c r="D194" s="10" t="s">
        <v>22</v>
      </c>
      <c r="E194" s="21">
        <v>1930</v>
      </c>
      <c r="F194" s="22">
        <v>1400</v>
      </c>
      <c r="G194" s="24">
        <f t="shared" si="3"/>
        <v>0.7253886010362695</v>
      </c>
    </row>
    <row r="195" spans="1:7" ht="25.5">
      <c r="A195" s="9"/>
      <c r="B195" s="5"/>
      <c r="C195" s="9">
        <v>4440</v>
      </c>
      <c r="D195" s="10" t="s">
        <v>27</v>
      </c>
      <c r="E195" s="21">
        <v>77200</v>
      </c>
      <c r="F195" s="22">
        <v>77193.31</v>
      </c>
      <c r="G195" s="24">
        <f t="shared" si="3"/>
        <v>0.9999133419689119</v>
      </c>
    </row>
    <row r="196" spans="1:7" ht="25.5">
      <c r="A196" s="9"/>
      <c r="B196" s="5"/>
      <c r="C196" s="9" t="s">
        <v>137</v>
      </c>
      <c r="D196" s="10" t="s">
        <v>138</v>
      </c>
      <c r="E196" s="21">
        <v>520</v>
      </c>
      <c r="F196" s="22">
        <v>520</v>
      </c>
      <c r="G196" s="24">
        <f t="shared" si="3"/>
        <v>1</v>
      </c>
    </row>
    <row r="197" spans="1:7" ht="12.75">
      <c r="A197" s="9"/>
      <c r="B197" s="13">
        <v>80110</v>
      </c>
      <c r="C197" s="13"/>
      <c r="D197" s="14" t="s">
        <v>114</v>
      </c>
      <c r="E197" s="21">
        <f>SUM(E198:E216)</f>
        <v>4030562</v>
      </c>
      <c r="F197" s="21">
        <f>SUM(F198:F216)</f>
        <v>4027091.2800000003</v>
      </c>
      <c r="G197" s="24">
        <f t="shared" si="3"/>
        <v>0.9991388992403542</v>
      </c>
    </row>
    <row r="198" spans="1:7" ht="38.25">
      <c r="A198" s="9"/>
      <c r="B198" s="5"/>
      <c r="C198" s="9" t="s">
        <v>78</v>
      </c>
      <c r="D198" s="10" t="s">
        <v>79</v>
      </c>
      <c r="E198" s="21">
        <v>945588</v>
      </c>
      <c r="F198" s="22">
        <v>944104.5</v>
      </c>
      <c r="G198" s="24">
        <f t="shared" si="3"/>
        <v>0.9984311349128796</v>
      </c>
    </row>
    <row r="199" spans="1:7" ht="25.5">
      <c r="A199" s="9"/>
      <c r="B199" s="5"/>
      <c r="C199" s="9">
        <v>3020</v>
      </c>
      <c r="D199" s="10" t="s">
        <v>34</v>
      </c>
      <c r="E199" s="21">
        <v>5645</v>
      </c>
      <c r="F199" s="22">
        <v>5645</v>
      </c>
      <c r="G199" s="24">
        <f t="shared" si="3"/>
        <v>1</v>
      </c>
    </row>
    <row r="200" spans="1:7" ht="20.25" customHeight="1">
      <c r="A200" s="9"/>
      <c r="B200" s="5"/>
      <c r="C200" s="9" t="s">
        <v>98</v>
      </c>
      <c r="D200" s="10" t="s">
        <v>99</v>
      </c>
      <c r="E200" s="21">
        <v>3000</v>
      </c>
      <c r="F200" s="22">
        <v>2999.5</v>
      </c>
      <c r="G200" s="24">
        <f t="shared" si="3"/>
        <v>0.9998333333333334</v>
      </c>
    </row>
    <row r="201" spans="1:7" ht="32.25" customHeight="1">
      <c r="A201" s="9"/>
      <c r="B201" s="5"/>
      <c r="C201" s="9">
        <v>4010</v>
      </c>
      <c r="D201" s="10" t="s">
        <v>32</v>
      </c>
      <c r="E201" s="21">
        <v>1952309</v>
      </c>
      <c r="F201" s="22">
        <v>1951964.45</v>
      </c>
      <c r="G201" s="24">
        <f t="shared" si="3"/>
        <v>0.9998235166666751</v>
      </c>
    </row>
    <row r="202" spans="1:7" ht="12.75">
      <c r="A202" s="9"/>
      <c r="B202" s="5"/>
      <c r="C202" s="9">
        <v>4040</v>
      </c>
      <c r="D202" s="10" t="s">
        <v>23</v>
      </c>
      <c r="E202" s="21">
        <v>156480</v>
      </c>
      <c r="F202" s="22">
        <v>156471.39</v>
      </c>
      <c r="G202" s="24">
        <f t="shared" si="3"/>
        <v>0.9999449769938651</v>
      </c>
    </row>
    <row r="203" spans="1:7" ht="12.75">
      <c r="A203" s="9"/>
      <c r="B203" s="5"/>
      <c r="C203" s="9">
        <v>4110</v>
      </c>
      <c r="D203" s="10" t="s">
        <v>24</v>
      </c>
      <c r="E203" s="21">
        <v>335300</v>
      </c>
      <c r="F203" s="22">
        <v>335277.9</v>
      </c>
      <c r="G203" s="24">
        <f t="shared" si="3"/>
        <v>0.9999340888756338</v>
      </c>
    </row>
    <row r="204" spans="1:7" ht="12.75" customHeight="1">
      <c r="A204" s="9"/>
      <c r="B204" s="5"/>
      <c r="C204" s="9">
        <v>4120</v>
      </c>
      <c r="D204" s="10" t="s">
        <v>25</v>
      </c>
      <c r="E204" s="21">
        <v>40800</v>
      </c>
      <c r="F204" s="22">
        <v>40792</v>
      </c>
      <c r="G204" s="24">
        <f t="shared" si="3"/>
        <v>0.9998039215686274</v>
      </c>
    </row>
    <row r="205" spans="1:7" ht="12.75">
      <c r="A205" s="9"/>
      <c r="B205" s="5"/>
      <c r="C205" s="9">
        <v>4210</v>
      </c>
      <c r="D205" s="10" t="s">
        <v>20</v>
      </c>
      <c r="E205" s="21">
        <v>11500</v>
      </c>
      <c r="F205" s="22">
        <v>11495.44</v>
      </c>
      <c r="G205" s="24">
        <f t="shared" si="3"/>
        <v>0.9996034782608696</v>
      </c>
    </row>
    <row r="206" spans="1:7" ht="25.5">
      <c r="A206" s="9"/>
      <c r="B206" s="5"/>
      <c r="C206" s="9">
        <v>4240</v>
      </c>
      <c r="D206" s="10" t="s">
        <v>45</v>
      </c>
      <c r="E206" s="21">
        <v>1200</v>
      </c>
      <c r="F206" s="22">
        <v>1200</v>
      </c>
      <c r="G206" s="24">
        <f t="shared" si="3"/>
        <v>1</v>
      </c>
    </row>
    <row r="207" spans="1:7" ht="12.75">
      <c r="A207" s="9"/>
      <c r="B207" s="5"/>
      <c r="C207" s="9">
        <v>4260</v>
      </c>
      <c r="D207" s="10" t="s">
        <v>13</v>
      </c>
      <c r="E207" s="21">
        <v>347610</v>
      </c>
      <c r="F207" s="22">
        <v>346218.28</v>
      </c>
      <c r="G207" s="24">
        <f t="shared" si="3"/>
        <v>0.9959963177123788</v>
      </c>
    </row>
    <row r="208" spans="1:7" ht="12.75">
      <c r="A208" s="9"/>
      <c r="B208" s="5"/>
      <c r="C208" s="9">
        <v>4270</v>
      </c>
      <c r="D208" s="10" t="s">
        <v>21</v>
      </c>
      <c r="E208" s="21">
        <v>7300</v>
      </c>
      <c r="F208" s="22">
        <v>7299.24</v>
      </c>
      <c r="G208" s="24">
        <f t="shared" si="3"/>
        <v>0.9998958904109588</v>
      </c>
    </row>
    <row r="209" spans="1:7" ht="12.75">
      <c r="A209" s="9"/>
      <c r="B209" s="5"/>
      <c r="C209" s="9" t="s">
        <v>134</v>
      </c>
      <c r="D209" s="10" t="s">
        <v>135</v>
      </c>
      <c r="E209" s="21">
        <v>700</v>
      </c>
      <c r="F209" s="22">
        <v>570</v>
      </c>
      <c r="G209" s="24">
        <f t="shared" si="3"/>
        <v>0.8142857142857143</v>
      </c>
    </row>
    <row r="210" spans="1:7" ht="12.75">
      <c r="A210" s="9"/>
      <c r="B210" s="5"/>
      <c r="C210" s="9">
        <v>4300</v>
      </c>
      <c r="D210" s="10" t="s">
        <v>14</v>
      </c>
      <c r="E210" s="21">
        <v>85320</v>
      </c>
      <c r="F210" s="22">
        <v>85261.98</v>
      </c>
      <c r="G210" s="24">
        <f t="shared" si="3"/>
        <v>0.9993199718706047</v>
      </c>
    </row>
    <row r="211" spans="1:7" ht="12.75">
      <c r="A211" s="9"/>
      <c r="B211" s="5"/>
      <c r="C211" s="9" t="s">
        <v>36</v>
      </c>
      <c r="D211" s="10" t="s">
        <v>101</v>
      </c>
      <c r="E211" s="21">
        <v>3830</v>
      </c>
      <c r="F211" s="22">
        <v>3830</v>
      </c>
      <c r="G211" s="24">
        <f t="shared" si="3"/>
        <v>1</v>
      </c>
    </row>
    <row r="212" spans="1:7" ht="51">
      <c r="A212" s="9"/>
      <c r="B212" s="5"/>
      <c r="C212" s="9" t="s">
        <v>136</v>
      </c>
      <c r="D212" s="10" t="s">
        <v>202</v>
      </c>
      <c r="E212" s="21">
        <v>3780</v>
      </c>
      <c r="F212" s="22">
        <v>3771.95</v>
      </c>
      <c r="G212" s="24">
        <f t="shared" si="3"/>
        <v>0.9978703703703703</v>
      </c>
    </row>
    <row r="213" spans="1:7" ht="12.75">
      <c r="A213" s="9"/>
      <c r="B213" s="5"/>
      <c r="C213" s="9">
        <v>4410</v>
      </c>
      <c r="D213" s="10" t="s">
        <v>37</v>
      </c>
      <c r="E213" s="21">
        <v>1220</v>
      </c>
      <c r="F213" s="22">
        <v>1214.9</v>
      </c>
      <c r="G213" s="24">
        <f t="shared" si="3"/>
        <v>0.9958196721311476</v>
      </c>
    </row>
    <row r="214" spans="1:7" ht="12.75">
      <c r="A214" s="9"/>
      <c r="B214" s="5"/>
      <c r="C214" s="9">
        <v>4430</v>
      </c>
      <c r="D214" s="10" t="s">
        <v>22</v>
      </c>
      <c r="E214" s="21">
        <v>3500</v>
      </c>
      <c r="F214" s="22">
        <v>3500</v>
      </c>
      <c r="G214" s="24">
        <f t="shared" si="3"/>
        <v>1</v>
      </c>
    </row>
    <row r="215" spans="1:7" ht="25.5">
      <c r="A215" s="9"/>
      <c r="B215" s="5"/>
      <c r="C215" s="9">
        <v>4440</v>
      </c>
      <c r="D215" s="10" t="s">
        <v>27</v>
      </c>
      <c r="E215" s="21">
        <v>123070</v>
      </c>
      <c r="F215" s="22">
        <v>123066.75</v>
      </c>
      <c r="G215" s="24">
        <f t="shared" si="3"/>
        <v>0.9999735922645648</v>
      </c>
    </row>
    <row r="216" spans="1:7" ht="12.75">
      <c r="A216" s="9"/>
      <c r="B216" s="5"/>
      <c r="C216" s="9" t="s">
        <v>154</v>
      </c>
      <c r="D216" s="10" t="s">
        <v>155</v>
      </c>
      <c r="E216" s="21">
        <v>2410</v>
      </c>
      <c r="F216" s="22">
        <v>2408</v>
      </c>
      <c r="G216" s="24">
        <f t="shared" si="3"/>
        <v>0.9991701244813278</v>
      </c>
    </row>
    <row r="217" spans="1:7" ht="12.75">
      <c r="A217" s="9"/>
      <c r="B217" s="13">
        <v>80113</v>
      </c>
      <c r="C217" s="13"/>
      <c r="D217" s="14" t="s">
        <v>115</v>
      </c>
      <c r="E217" s="21">
        <f>E218+E219+E220+E221+E222+E223+E224+E225+E226+E227+E228+E229+E230+E231+E232</f>
        <v>794059</v>
      </c>
      <c r="F217" s="21">
        <f>F218+F219+F220+F221+F222+F223+F224+F225+F226+F227+F228+F229+F230+F231+F232</f>
        <v>784048.2000000001</v>
      </c>
      <c r="G217" s="24">
        <f t="shared" si="3"/>
        <v>0.9873928763479792</v>
      </c>
    </row>
    <row r="218" spans="1:7" ht="25.5">
      <c r="A218" s="9"/>
      <c r="B218" s="13"/>
      <c r="C218" s="13" t="s">
        <v>82</v>
      </c>
      <c r="D218" s="10" t="s">
        <v>34</v>
      </c>
      <c r="E218" s="21">
        <v>280</v>
      </c>
      <c r="F218" s="22">
        <v>0</v>
      </c>
      <c r="G218" s="24">
        <f t="shared" si="3"/>
        <v>0</v>
      </c>
    </row>
    <row r="219" spans="1:7" ht="12.75">
      <c r="A219" s="9"/>
      <c r="B219" s="5"/>
      <c r="C219" s="9" t="s">
        <v>47</v>
      </c>
      <c r="D219" s="10" t="s">
        <v>32</v>
      </c>
      <c r="E219" s="21">
        <v>174000</v>
      </c>
      <c r="F219" s="22">
        <v>170149.7</v>
      </c>
      <c r="G219" s="24">
        <f t="shared" si="3"/>
        <v>0.9778718390804598</v>
      </c>
    </row>
    <row r="220" spans="1:7" ht="12.75">
      <c r="A220" s="9"/>
      <c r="B220" s="5"/>
      <c r="C220" s="9" t="s">
        <v>53</v>
      </c>
      <c r="D220" s="10" t="s">
        <v>23</v>
      </c>
      <c r="E220" s="21">
        <v>9872</v>
      </c>
      <c r="F220" s="22">
        <v>9871.86</v>
      </c>
      <c r="G220" s="24">
        <f t="shared" si="3"/>
        <v>0.9999858184764993</v>
      </c>
    </row>
    <row r="221" spans="1:7" ht="12.75">
      <c r="A221" s="9"/>
      <c r="B221" s="5"/>
      <c r="C221" s="9">
        <v>4110</v>
      </c>
      <c r="D221" s="10" t="s">
        <v>24</v>
      </c>
      <c r="E221" s="21">
        <v>30600</v>
      </c>
      <c r="F221" s="22">
        <v>30598.84</v>
      </c>
      <c r="G221" s="24">
        <f t="shared" si="3"/>
        <v>0.999962091503268</v>
      </c>
    </row>
    <row r="222" spans="1:7" ht="12.75">
      <c r="A222" s="9"/>
      <c r="B222" s="5"/>
      <c r="C222" s="9">
        <v>4120</v>
      </c>
      <c r="D222" s="10" t="s">
        <v>25</v>
      </c>
      <c r="E222" s="21">
        <v>4150</v>
      </c>
      <c r="F222" s="22">
        <v>4147</v>
      </c>
      <c r="G222" s="24">
        <f t="shared" si="3"/>
        <v>0.999277108433735</v>
      </c>
    </row>
    <row r="223" spans="1:7" ht="12.75">
      <c r="A223" s="9"/>
      <c r="B223" s="5"/>
      <c r="C223" s="9" t="s">
        <v>29</v>
      </c>
      <c r="D223" s="10" t="s">
        <v>30</v>
      </c>
      <c r="E223" s="21">
        <v>10300</v>
      </c>
      <c r="F223" s="22">
        <v>9684</v>
      </c>
      <c r="G223" s="24">
        <f t="shared" si="3"/>
        <v>0.9401941747572815</v>
      </c>
    </row>
    <row r="224" spans="1:7" ht="12.75">
      <c r="A224" s="9"/>
      <c r="B224" s="5"/>
      <c r="C224" s="9">
        <v>4210</v>
      </c>
      <c r="D224" s="10" t="s">
        <v>20</v>
      </c>
      <c r="E224" s="21">
        <v>47350</v>
      </c>
      <c r="F224" s="22">
        <v>47310.25</v>
      </c>
      <c r="G224" s="24">
        <f t="shared" si="3"/>
        <v>0.9991605068637803</v>
      </c>
    </row>
    <row r="225" spans="1:7" ht="12" customHeight="1">
      <c r="A225" s="9"/>
      <c r="B225" s="5"/>
      <c r="C225" s="9" t="s">
        <v>62</v>
      </c>
      <c r="D225" s="10" t="s">
        <v>13</v>
      </c>
      <c r="E225" s="21">
        <v>1025</v>
      </c>
      <c r="F225" s="22">
        <v>775.38</v>
      </c>
      <c r="G225" s="24">
        <f t="shared" si="3"/>
        <v>0.7564682926829268</v>
      </c>
    </row>
    <row r="226" spans="1:7" ht="12.75">
      <c r="A226" s="9"/>
      <c r="B226" s="5"/>
      <c r="C226" s="9" t="s">
        <v>66</v>
      </c>
      <c r="D226" s="10" t="s">
        <v>21</v>
      </c>
      <c r="E226" s="21">
        <v>4000</v>
      </c>
      <c r="F226" s="22">
        <v>3922.9</v>
      </c>
      <c r="G226" s="24">
        <f t="shared" si="3"/>
        <v>0.9807250000000001</v>
      </c>
    </row>
    <row r="227" spans="1:7" ht="12.75">
      <c r="A227" s="9"/>
      <c r="B227" s="5"/>
      <c r="C227" s="9" t="s">
        <v>134</v>
      </c>
      <c r="D227" s="10" t="s">
        <v>135</v>
      </c>
      <c r="E227" s="21">
        <v>260</v>
      </c>
      <c r="F227" s="22">
        <v>240</v>
      </c>
      <c r="G227" s="24">
        <f t="shared" si="3"/>
        <v>0.9230769230769231</v>
      </c>
    </row>
    <row r="228" spans="1:7" ht="12.75">
      <c r="A228" s="9"/>
      <c r="B228" s="5"/>
      <c r="C228" s="9">
        <v>4300</v>
      </c>
      <c r="D228" s="10" t="s">
        <v>14</v>
      </c>
      <c r="E228" s="21">
        <v>496680</v>
      </c>
      <c r="F228" s="22">
        <v>492402.89</v>
      </c>
      <c r="G228" s="24">
        <f t="shared" si="3"/>
        <v>0.991388600306032</v>
      </c>
    </row>
    <row r="229" spans="1:7" ht="12.75">
      <c r="A229" s="9"/>
      <c r="B229" s="5"/>
      <c r="C229" s="9" t="s">
        <v>48</v>
      </c>
      <c r="D229" s="10" t="s">
        <v>22</v>
      </c>
      <c r="E229" s="21">
        <v>2750</v>
      </c>
      <c r="F229" s="22">
        <v>2154</v>
      </c>
      <c r="G229" s="24">
        <f t="shared" si="3"/>
        <v>0.7832727272727272</v>
      </c>
    </row>
    <row r="230" spans="1:7" ht="25.5">
      <c r="A230" s="9"/>
      <c r="B230" s="5"/>
      <c r="C230" s="9" t="s">
        <v>49</v>
      </c>
      <c r="D230" s="10" t="s">
        <v>50</v>
      </c>
      <c r="E230" s="21">
        <v>10090</v>
      </c>
      <c r="F230" s="22">
        <v>10089.38</v>
      </c>
      <c r="G230" s="24">
        <f t="shared" si="3"/>
        <v>0.9999385530227948</v>
      </c>
    </row>
    <row r="231" spans="1:7" ht="25.5">
      <c r="A231" s="9"/>
      <c r="B231" s="5"/>
      <c r="C231" s="9" t="s">
        <v>80</v>
      </c>
      <c r="D231" s="10" t="s">
        <v>81</v>
      </c>
      <c r="E231" s="21">
        <v>1912</v>
      </c>
      <c r="F231" s="22">
        <v>1912</v>
      </c>
      <c r="G231" s="24">
        <f t="shared" si="3"/>
        <v>1</v>
      </c>
    </row>
    <row r="232" spans="1:7" ht="25.5">
      <c r="A232" s="9"/>
      <c r="B232" s="5"/>
      <c r="C232" s="9" t="s">
        <v>137</v>
      </c>
      <c r="D232" s="10" t="s">
        <v>138</v>
      </c>
      <c r="E232" s="21">
        <v>790</v>
      </c>
      <c r="F232" s="22">
        <v>790</v>
      </c>
      <c r="G232" s="24">
        <f t="shared" si="3"/>
        <v>1</v>
      </c>
    </row>
    <row r="233" spans="1:7" ht="25.5">
      <c r="A233" s="9"/>
      <c r="B233" s="13">
        <v>80114</v>
      </c>
      <c r="C233" s="13"/>
      <c r="D233" s="14" t="s">
        <v>116</v>
      </c>
      <c r="E233" s="21">
        <f>SUM(E234:E249)</f>
        <v>399020</v>
      </c>
      <c r="F233" s="21">
        <f>SUM(F234:F249)</f>
        <v>396829.1700000001</v>
      </c>
      <c r="G233" s="24">
        <f t="shared" si="3"/>
        <v>0.9945094732093632</v>
      </c>
    </row>
    <row r="234" spans="1:7" ht="25.5">
      <c r="A234" s="9"/>
      <c r="B234" s="13"/>
      <c r="C234" s="13" t="s">
        <v>82</v>
      </c>
      <c r="D234" s="10" t="s">
        <v>34</v>
      </c>
      <c r="E234" s="21">
        <v>280</v>
      </c>
      <c r="F234" s="22">
        <v>272.65</v>
      </c>
      <c r="G234" s="24">
        <f t="shared" si="3"/>
        <v>0.9737499999999999</v>
      </c>
    </row>
    <row r="235" spans="1:7" ht="12.75">
      <c r="A235" s="9"/>
      <c r="B235" s="5"/>
      <c r="C235" s="9">
        <v>4010</v>
      </c>
      <c r="D235" s="10" t="s">
        <v>32</v>
      </c>
      <c r="E235" s="21">
        <v>265700</v>
      </c>
      <c r="F235" s="22">
        <v>264799.41</v>
      </c>
      <c r="G235" s="24">
        <f t="shared" si="3"/>
        <v>0.9966105005645464</v>
      </c>
    </row>
    <row r="236" spans="1:7" ht="12.75">
      <c r="A236" s="9"/>
      <c r="B236" s="5"/>
      <c r="C236" s="9">
        <v>4040</v>
      </c>
      <c r="D236" s="10" t="s">
        <v>23</v>
      </c>
      <c r="E236" s="21">
        <v>21300</v>
      </c>
      <c r="F236" s="22">
        <v>21294.76</v>
      </c>
      <c r="G236" s="24">
        <f t="shared" si="3"/>
        <v>0.9997539906103285</v>
      </c>
    </row>
    <row r="237" spans="1:7" ht="12.75">
      <c r="A237" s="9"/>
      <c r="B237" s="5"/>
      <c r="C237" s="9">
        <v>4110</v>
      </c>
      <c r="D237" s="10" t="s">
        <v>24</v>
      </c>
      <c r="E237" s="21">
        <v>45000</v>
      </c>
      <c r="F237" s="22">
        <v>44980.33</v>
      </c>
      <c r="G237" s="24">
        <f aca="true" t="shared" si="4" ref="G237:G292">F237/E237</f>
        <v>0.9995628888888889</v>
      </c>
    </row>
    <row r="238" spans="1:7" ht="12.75">
      <c r="A238" s="9"/>
      <c r="B238" s="5"/>
      <c r="C238" s="9">
        <v>4120</v>
      </c>
      <c r="D238" s="10" t="s">
        <v>25</v>
      </c>
      <c r="E238" s="21">
        <v>5100</v>
      </c>
      <c r="F238" s="22">
        <v>4996.26</v>
      </c>
      <c r="G238" s="24">
        <f t="shared" si="4"/>
        <v>0.9796588235294118</v>
      </c>
    </row>
    <row r="239" spans="1:7" ht="12.75">
      <c r="A239" s="9"/>
      <c r="B239" s="5"/>
      <c r="C239" s="9">
        <v>4210</v>
      </c>
      <c r="D239" s="10" t="s">
        <v>20</v>
      </c>
      <c r="E239" s="21">
        <v>7500</v>
      </c>
      <c r="F239" s="22">
        <v>7481.63</v>
      </c>
      <c r="G239" s="24">
        <f t="shared" si="4"/>
        <v>0.9975506666666667</v>
      </c>
    </row>
    <row r="240" spans="1:7" ht="12.75">
      <c r="A240" s="9"/>
      <c r="B240" s="5"/>
      <c r="C240" s="9">
        <v>4270</v>
      </c>
      <c r="D240" s="10" t="s">
        <v>21</v>
      </c>
      <c r="E240" s="21">
        <v>460</v>
      </c>
      <c r="F240" s="22">
        <v>196.8</v>
      </c>
      <c r="G240" s="24">
        <f t="shared" si="4"/>
        <v>0.42782608695652175</v>
      </c>
    </row>
    <row r="241" spans="1:7" ht="12.75">
      <c r="A241" s="9"/>
      <c r="B241" s="5"/>
      <c r="C241" s="9" t="s">
        <v>134</v>
      </c>
      <c r="D241" s="10" t="s">
        <v>135</v>
      </c>
      <c r="E241" s="21">
        <v>350</v>
      </c>
      <c r="F241" s="22">
        <v>120</v>
      </c>
      <c r="G241" s="24">
        <f t="shared" si="4"/>
        <v>0.34285714285714286</v>
      </c>
    </row>
    <row r="242" spans="1:7" ht="12.75">
      <c r="A242" s="9"/>
      <c r="B242" s="5"/>
      <c r="C242" s="9">
        <v>4300</v>
      </c>
      <c r="D242" s="10" t="s">
        <v>14</v>
      </c>
      <c r="E242" s="21">
        <v>9200</v>
      </c>
      <c r="F242" s="22">
        <v>9080.43</v>
      </c>
      <c r="G242" s="24">
        <f t="shared" si="4"/>
        <v>0.9870032608695652</v>
      </c>
    </row>
    <row r="243" spans="1:7" ht="12.75">
      <c r="A243" s="9"/>
      <c r="B243" s="5"/>
      <c r="C243" s="9" t="s">
        <v>36</v>
      </c>
      <c r="D243" s="10" t="s">
        <v>101</v>
      </c>
      <c r="E243" s="21">
        <v>2900</v>
      </c>
      <c r="F243" s="22">
        <v>2719.14</v>
      </c>
      <c r="G243" s="24">
        <f t="shared" si="4"/>
        <v>0.9376344827586206</v>
      </c>
    </row>
    <row r="244" spans="1:7" ht="51">
      <c r="A244" s="9"/>
      <c r="B244" s="5"/>
      <c r="C244" s="9" t="s">
        <v>136</v>
      </c>
      <c r="D244" s="10" t="s">
        <v>202</v>
      </c>
      <c r="E244" s="21">
        <v>6370</v>
      </c>
      <c r="F244" s="22">
        <v>6360.25</v>
      </c>
      <c r="G244" s="24">
        <f t="shared" si="4"/>
        <v>0.9984693877551021</v>
      </c>
    </row>
    <row r="245" spans="1:7" ht="25.5">
      <c r="A245" s="9"/>
      <c r="B245" s="5"/>
      <c r="C245" s="9" t="s">
        <v>139</v>
      </c>
      <c r="D245" s="10" t="s">
        <v>140</v>
      </c>
      <c r="E245" s="21">
        <v>20200</v>
      </c>
      <c r="F245" s="22">
        <v>19958.4</v>
      </c>
      <c r="G245" s="24">
        <f t="shared" si="4"/>
        <v>0.9880396039603961</v>
      </c>
    </row>
    <row r="246" spans="1:7" ht="12.75">
      <c r="A246" s="9"/>
      <c r="B246" s="5"/>
      <c r="C246" s="9">
        <v>4410</v>
      </c>
      <c r="D246" s="10" t="s">
        <v>37</v>
      </c>
      <c r="E246" s="21">
        <v>3200</v>
      </c>
      <c r="F246" s="22">
        <v>3172.52</v>
      </c>
      <c r="G246" s="24">
        <f t="shared" si="4"/>
        <v>0.9914125</v>
      </c>
    </row>
    <row r="247" spans="1:7" ht="12.75">
      <c r="A247" s="9"/>
      <c r="B247" s="5"/>
      <c r="C247" s="9" t="s">
        <v>48</v>
      </c>
      <c r="D247" s="10" t="s">
        <v>22</v>
      </c>
      <c r="E247" s="21">
        <v>350</v>
      </c>
      <c r="F247" s="22">
        <v>300</v>
      </c>
      <c r="G247" s="24">
        <f t="shared" si="4"/>
        <v>0.8571428571428571</v>
      </c>
    </row>
    <row r="248" spans="1:7" ht="25.5">
      <c r="A248" s="9"/>
      <c r="B248" s="5"/>
      <c r="C248" s="9">
        <v>4440</v>
      </c>
      <c r="D248" s="10" t="s">
        <v>27</v>
      </c>
      <c r="E248" s="21">
        <v>8850</v>
      </c>
      <c r="F248" s="22">
        <v>8842.59</v>
      </c>
      <c r="G248" s="24">
        <f t="shared" si="4"/>
        <v>0.9991627118644067</v>
      </c>
    </row>
    <row r="249" spans="1:7" ht="25.5">
      <c r="A249" s="9"/>
      <c r="B249" s="5"/>
      <c r="C249" s="9" t="s">
        <v>137</v>
      </c>
      <c r="D249" s="10" t="s">
        <v>138</v>
      </c>
      <c r="E249" s="21">
        <v>2260</v>
      </c>
      <c r="F249" s="22">
        <v>2254</v>
      </c>
      <c r="G249" s="24">
        <f t="shared" si="4"/>
        <v>0.9973451327433628</v>
      </c>
    </row>
    <row r="250" spans="1:7" ht="25.5">
      <c r="A250" s="9"/>
      <c r="B250" s="13">
        <v>80146</v>
      </c>
      <c r="C250" s="13"/>
      <c r="D250" s="14" t="s">
        <v>117</v>
      </c>
      <c r="E250" s="21">
        <f>E251+E252+E253+E254</f>
        <v>58119</v>
      </c>
      <c r="F250" s="21">
        <f>F251+F252+F253+F254</f>
        <v>47752.41</v>
      </c>
      <c r="G250" s="24">
        <f t="shared" si="4"/>
        <v>0.8216316522995922</v>
      </c>
    </row>
    <row r="251" spans="1:7" ht="12.75">
      <c r="A251" s="9"/>
      <c r="B251" s="13"/>
      <c r="C251" s="13" t="s">
        <v>65</v>
      </c>
      <c r="D251" s="10" t="s">
        <v>20</v>
      </c>
      <c r="E251" s="21">
        <v>11998</v>
      </c>
      <c r="F251" s="22">
        <v>11873.75</v>
      </c>
      <c r="G251" s="24">
        <f t="shared" si="4"/>
        <v>0.9896441073512252</v>
      </c>
    </row>
    <row r="252" spans="1:7" ht="25.5">
      <c r="A252" s="9"/>
      <c r="B252" s="13"/>
      <c r="C252" s="13" t="s">
        <v>70</v>
      </c>
      <c r="D252" s="10" t="s">
        <v>45</v>
      </c>
      <c r="E252" s="21">
        <v>10200</v>
      </c>
      <c r="F252" s="22">
        <v>7502.93</v>
      </c>
      <c r="G252" s="24">
        <f t="shared" si="4"/>
        <v>0.7355813725490197</v>
      </c>
    </row>
    <row r="253" spans="1:8" ht="12.75">
      <c r="A253" s="9"/>
      <c r="B253" s="5"/>
      <c r="C253" s="9">
        <v>4300</v>
      </c>
      <c r="D253" s="10" t="s">
        <v>14</v>
      </c>
      <c r="E253" s="21">
        <v>4780</v>
      </c>
      <c r="F253" s="22">
        <v>3350</v>
      </c>
      <c r="G253" s="24">
        <f t="shared" si="4"/>
        <v>0.700836820083682</v>
      </c>
      <c r="H253" s="17"/>
    </row>
    <row r="254" spans="1:8" ht="25.5">
      <c r="A254" s="9"/>
      <c r="B254" s="5"/>
      <c r="C254" s="9" t="s">
        <v>137</v>
      </c>
      <c r="D254" s="10" t="s">
        <v>138</v>
      </c>
      <c r="E254" s="21">
        <v>31141</v>
      </c>
      <c r="F254" s="22">
        <v>25025.73</v>
      </c>
      <c r="G254" s="24">
        <f t="shared" si="4"/>
        <v>0.803626408914293</v>
      </c>
      <c r="H254" s="17"/>
    </row>
    <row r="255" spans="1:8" ht="12.75">
      <c r="A255" s="9"/>
      <c r="B255" s="13">
        <v>80195</v>
      </c>
      <c r="C255" s="13"/>
      <c r="D255" s="14" t="s">
        <v>87</v>
      </c>
      <c r="E255" s="21">
        <f>SUM(E256:E274)</f>
        <v>219092</v>
      </c>
      <c r="F255" s="21">
        <f>SUM(F256:F274)</f>
        <v>213064.11000000002</v>
      </c>
      <c r="G255" s="24">
        <f t="shared" si="4"/>
        <v>0.97248694612309</v>
      </c>
      <c r="H255" s="17"/>
    </row>
    <row r="256" spans="1:8" ht="25.5">
      <c r="A256" s="9"/>
      <c r="B256" s="5"/>
      <c r="C256" s="9" t="s">
        <v>82</v>
      </c>
      <c r="D256" s="10" t="s">
        <v>34</v>
      </c>
      <c r="E256" s="21">
        <v>17711</v>
      </c>
      <c r="F256" s="22">
        <v>16947</v>
      </c>
      <c r="G256" s="24">
        <f t="shared" si="4"/>
        <v>0.9568629665179832</v>
      </c>
      <c r="H256" s="17"/>
    </row>
    <row r="257" spans="1:8" ht="12.75">
      <c r="A257" s="9"/>
      <c r="B257" s="5"/>
      <c r="C257" s="9" t="s">
        <v>47</v>
      </c>
      <c r="D257" s="10" t="s">
        <v>32</v>
      </c>
      <c r="E257" s="21">
        <v>114234</v>
      </c>
      <c r="F257" s="22">
        <v>112494.6</v>
      </c>
      <c r="G257" s="24">
        <f t="shared" si="4"/>
        <v>0.9847733599453753</v>
      </c>
      <c r="H257" s="17"/>
    </row>
    <row r="258" spans="1:7" ht="12.75">
      <c r="A258" s="9"/>
      <c r="B258" s="5"/>
      <c r="C258" s="9" t="s">
        <v>53</v>
      </c>
      <c r="D258" s="10" t="s">
        <v>23</v>
      </c>
      <c r="E258" s="21">
        <v>3420</v>
      </c>
      <c r="F258" s="22">
        <v>3417.66</v>
      </c>
      <c r="G258" s="24">
        <f t="shared" si="4"/>
        <v>0.9993157894736842</v>
      </c>
    </row>
    <row r="259" spans="1:7" ht="12.75">
      <c r="A259" s="9"/>
      <c r="B259" s="5"/>
      <c r="C259" s="9" t="s">
        <v>73</v>
      </c>
      <c r="D259" s="10" t="s">
        <v>24</v>
      </c>
      <c r="E259" s="21">
        <v>19800</v>
      </c>
      <c r="F259" s="22">
        <v>19779.24</v>
      </c>
      <c r="G259" s="24">
        <f t="shared" si="4"/>
        <v>0.9989515151515153</v>
      </c>
    </row>
    <row r="260" spans="1:7" ht="12.75">
      <c r="A260" s="9"/>
      <c r="B260" s="5"/>
      <c r="C260" s="9" t="s">
        <v>83</v>
      </c>
      <c r="D260" s="10" t="s">
        <v>25</v>
      </c>
      <c r="E260" s="21">
        <v>2570</v>
      </c>
      <c r="F260" s="22">
        <v>2091.52</v>
      </c>
      <c r="G260" s="24">
        <f t="shared" si="4"/>
        <v>0.8138210116731518</v>
      </c>
    </row>
    <row r="261" spans="1:7" ht="12.75">
      <c r="A261" s="9"/>
      <c r="B261" s="5"/>
      <c r="C261" s="9" t="s">
        <v>29</v>
      </c>
      <c r="D261" s="10" t="s">
        <v>30</v>
      </c>
      <c r="E261" s="21">
        <v>2056</v>
      </c>
      <c r="F261" s="22">
        <v>1200</v>
      </c>
      <c r="G261" s="24">
        <f t="shared" si="4"/>
        <v>0.5836575875486382</v>
      </c>
    </row>
    <row r="262" spans="1:7" ht="12.75">
      <c r="A262" s="9"/>
      <c r="B262" s="11"/>
      <c r="C262" s="9">
        <v>4210</v>
      </c>
      <c r="D262" s="10" t="s">
        <v>20</v>
      </c>
      <c r="E262" s="21">
        <v>2250</v>
      </c>
      <c r="F262" s="22">
        <v>2186.96</v>
      </c>
      <c r="G262" s="24">
        <f t="shared" si="4"/>
        <v>0.9719822222222222</v>
      </c>
    </row>
    <row r="263" spans="1:7" ht="12.75">
      <c r="A263" s="9"/>
      <c r="B263" s="11"/>
      <c r="C263" s="9" t="s">
        <v>239</v>
      </c>
      <c r="D263" s="10" t="s">
        <v>20</v>
      </c>
      <c r="E263" s="21">
        <v>678</v>
      </c>
      <c r="F263" s="22">
        <v>678</v>
      </c>
      <c r="G263" s="24">
        <f t="shared" si="4"/>
        <v>1</v>
      </c>
    </row>
    <row r="264" spans="1:7" ht="12.75">
      <c r="A264" s="9"/>
      <c r="B264" s="11"/>
      <c r="C264" s="9" t="s">
        <v>62</v>
      </c>
      <c r="D264" s="10" t="s">
        <v>13</v>
      </c>
      <c r="E264" s="21">
        <v>37000</v>
      </c>
      <c r="F264" s="22">
        <v>36957.57</v>
      </c>
      <c r="G264" s="24">
        <f t="shared" si="4"/>
        <v>0.9988532432432432</v>
      </c>
    </row>
    <row r="265" spans="1:7" ht="12.75">
      <c r="A265" s="9"/>
      <c r="B265" s="11"/>
      <c r="C265" s="9" t="s">
        <v>66</v>
      </c>
      <c r="D265" s="10" t="s">
        <v>21</v>
      </c>
      <c r="E265" s="21">
        <v>600</v>
      </c>
      <c r="F265" s="22">
        <v>547.35</v>
      </c>
      <c r="G265" s="24">
        <f t="shared" si="4"/>
        <v>0.91225</v>
      </c>
    </row>
    <row r="266" spans="1:7" ht="12.75">
      <c r="A266" s="9"/>
      <c r="B266" s="11"/>
      <c r="C266" s="9" t="s">
        <v>134</v>
      </c>
      <c r="D266" s="10" t="s">
        <v>135</v>
      </c>
      <c r="E266" s="21">
        <v>60</v>
      </c>
      <c r="F266" s="22">
        <v>60</v>
      </c>
      <c r="G266" s="24">
        <f t="shared" si="4"/>
        <v>1</v>
      </c>
    </row>
    <row r="267" spans="1:7" ht="12.75">
      <c r="A267" s="9"/>
      <c r="B267" s="11"/>
      <c r="C267" s="9">
        <v>4300</v>
      </c>
      <c r="D267" s="10" t="s">
        <v>14</v>
      </c>
      <c r="E267" s="21">
        <v>6080</v>
      </c>
      <c r="F267" s="22">
        <v>4534.41</v>
      </c>
      <c r="G267" s="24">
        <f t="shared" si="4"/>
        <v>0.7457911184210526</v>
      </c>
    </row>
    <row r="268" spans="1:7" ht="12.75">
      <c r="A268" s="9"/>
      <c r="B268" s="11"/>
      <c r="C268" s="9" t="s">
        <v>240</v>
      </c>
      <c r="D268" s="10" t="s">
        <v>14</v>
      </c>
      <c r="E268" s="21">
        <v>5455</v>
      </c>
      <c r="F268" s="22">
        <v>5454.76</v>
      </c>
      <c r="G268" s="24">
        <f t="shared" si="4"/>
        <v>0.9999560036663612</v>
      </c>
    </row>
    <row r="269" spans="1:7" ht="51">
      <c r="A269" s="9"/>
      <c r="B269" s="11"/>
      <c r="C269" s="9" t="s">
        <v>136</v>
      </c>
      <c r="D269" s="10" t="s">
        <v>202</v>
      </c>
      <c r="E269" s="21">
        <v>790</v>
      </c>
      <c r="F269" s="22">
        <v>689.94</v>
      </c>
      <c r="G269" s="24">
        <f t="shared" si="4"/>
        <v>0.8733417721518988</v>
      </c>
    </row>
    <row r="270" spans="1:7" ht="12.75">
      <c r="A270" s="9"/>
      <c r="B270" s="11"/>
      <c r="C270" s="9" t="s">
        <v>214</v>
      </c>
      <c r="D270" s="10" t="s">
        <v>69</v>
      </c>
      <c r="E270" s="21">
        <v>2047</v>
      </c>
      <c r="F270" s="22">
        <v>2046.01</v>
      </c>
      <c r="G270" s="24">
        <f t="shared" si="4"/>
        <v>0.9995163654127992</v>
      </c>
    </row>
    <row r="271" spans="1:7" ht="12.75">
      <c r="A271" s="9"/>
      <c r="B271" s="11"/>
      <c r="C271" s="9" t="s">
        <v>241</v>
      </c>
      <c r="D271" s="10" t="s">
        <v>69</v>
      </c>
      <c r="E271" s="21">
        <v>1539</v>
      </c>
      <c r="F271" s="22">
        <v>1537.09</v>
      </c>
      <c r="G271" s="24">
        <f t="shared" si="4"/>
        <v>0.9987589343729694</v>
      </c>
    </row>
    <row r="272" spans="1:7" ht="12.75">
      <c r="A272" s="9"/>
      <c r="B272" s="11"/>
      <c r="C272" s="9" t="s">
        <v>48</v>
      </c>
      <c r="D272" s="10" t="s">
        <v>22</v>
      </c>
      <c r="E272" s="21">
        <v>500</v>
      </c>
      <c r="F272" s="22">
        <v>400</v>
      </c>
      <c r="G272" s="24">
        <f t="shared" si="4"/>
        <v>0.8</v>
      </c>
    </row>
    <row r="273" spans="1:7" ht="25.5">
      <c r="A273" s="9"/>
      <c r="B273" s="11"/>
      <c r="C273" s="9">
        <v>4440</v>
      </c>
      <c r="D273" s="10" t="s">
        <v>27</v>
      </c>
      <c r="E273" s="21">
        <v>2002</v>
      </c>
      <c r="F273" s="22">
        <v>2002</v>
      </c>
      <c r="G273" s="24">
        <f t="shared" si="4"/>
        <v>1</v>
      </c>
    </row>
    <row r="274" spans="1:7" ht="25.5">
      <c r="A274" s="9"/>
      <c r="B274" s="11"/>
      <c r="C274" s="9" t="s">
        <v>137</v>
      </c>
      <c r="D274" s="10" t="s">
        <v>138</v>
      </c>
      <c r="E274" s="21">
        <v>300</v>
      </c>
      <c r="F274" s="22">
        <v>40</v>
      </c>
      <c r="G274" s="24">
        <f t="shared" si="4"/>
        <v>0.13333333333333333</v>
      </c>
    </row>
    <row r="275" spans="1:7" ht="12.75">
      <c r="A275" s="5">
        <v>851</v>
      </c>
      <c r="B275" s="5"/>
      <c r="C275" s="5"/>
      <c r="D275" s="6" t="s">
        <v>7</v>
      </c>
      <c r="E275" s="19">
        <f>E276+E279+E295</f>
        <v>303230</v>
      </c>
      <c r="F275" s="19">
        <f>F276+F279+F295</f>
        <v>302876.82</v>
      </c>
      <c r="G275" s="23">
        <f t="shared" si="4"/>
        <v>0.9988352735547275</v>
      </c>
    </row>
    <row r="276" spans="1:7" ht="12.75">
      <c r="A276" s="9"/>
      <c r="B276" s="13" t="s">
        <v>150</v>
      </c>
      <c r="C276" s="9"/>
      <c r="D276" s="10" t="s">
        <v>151</v>
      </c>
      <c r="E276" s="21">
        <f>E277+E278</f>
        <v>20000</v>
      </c>
      <c r="F276" s="21">
        <f>F277+F278</f>
        <v>19851.21</v>
      </c>
      <c r="G276" s="24">
        <f t="shared" si="4"/>
        <v>0.9925605</v>
      </c>
    </row>
    <row r="277" spans="1:7" ht="12.75">
      <c r="A277" s="9"/>
      <c r="B277" s="5"/>
      <c r="C277" s="9" t="s">
        <v>65</v>
      </c>
      <c r="D277" s="10" t="s">
        <v>20</v>
      </c>
      <c r="E277" s="21">
        <v>1650</v>
      </c>
      <c r="F277" s="22">
        <v>1501.21</v>
      </c>
      <c r="G277" s="24">
        <f t="shared" si="4"/>
        <v>0.9098242424242424</v>
      </c>
    </row>
    <row r="278" spans="1:7" ht="12.75">
      <c r="A278" s="9"/>
      <c r="B278" s="5"/>
      <c r="C278" s="9" t="s">
        <v>26</v>
      </c>
      <c r="D278" s="10" t="s">
        <v>14</v>
      </c>
      <c r="E278" s="21">
        <v>18350</v>
      </c>
      <c r="F278" s="22">
        <v>18350</v>
      </c>
      <c r="G278" s="24">
        <f t="shared" si="4"/>
        <v>1</v>
      </c>
    </row>
    <row r="279" spans="1:7" ht="25.5">
      <c r="A279" s="9"/>
      <c r="B279" s="13">
        <v>85154</v>
      </c>
      <c r="C279" s="13"/>
      <c r="D279" s="14" t="s">
        <v>170</v>
      </c>
      <c r="E279" s="21">
        <f>E280+E281+E282+E283+E284+E285+E286+E287+E288+E289+E290+E291+E292+E293+E294</f>
        <v>282855</v>
      </c>
      <c r="F279" s="21">
        <f>F280+F281+F282+F283+F284+F285+F286+F287+F288+F289+F290+F291+F292+F293+F294</f>
        <v>282695.61</v>
      </c>
      <c r="G279" s="24">
        <f t="shared" si="4"/>
        <v>0.9994364957310282</v>
      </c>
    </row>
    <row r="280" spans="1:7" ht="12.75">
      <c r="A280" s="9"/>
      <c r="B280" s="5"/>
      <c r="C280" s="9" t="s">
        <v>47</v>
      </c>
      <c r="D280" s="10" t="s">
        <v>32</v>
      </c>
      <c r="E280" s="21">
        <v>46536</v>
      </c>
      <c r="F280" s="22">
        <v>46536</v>
      </c>
      <c r="G280" s="24">
        <f t="shared" si="4"/>
        <v>1</v>
      </c>
    </row>
    <row r="281" spans="1:7" ht="12.75">
      <c r="A281" s="9"/>
      <c r="B281" s="5"/>
      <c r="C281" s="9" t="s">
        <v>53</v>
      </c>
      <c r="D281" s="10" t="s">
        <v>23</v>
      </c>
      <c r="E281" s="21">
        <v>4840</v>
      </c>
      <c r="F281" s="22">
        <v>4840</v>
      </c>
      <c r="G281" s="24">
        <f t="shared" si="4"/>
        <v>1</v>
      </c>
    </row>
    <row r="282" spans="1:7" ht="24.75" customHeight="1">
      <c r="A282" s="9"/>
      <c r="B282" s="5"/>
      <c r="C282" s="9" t="s">
        <v>73</v>
      </c>
      <c r="D282" s="10" t="s">
        <v>24</v>
      </c>
      <c r="E282" s="21">
        <v>9550</v>
      </c>
      <c r="F282" s="22">
        <v>9478.19</v>
      </c>
      <c r="G282" s="24">
        <f t="shared" si="4"/>
        <v>0.9924806282722514</v>
      </c>
    </row>
    <row r="283" spans="1:7" ht="19.5" customHeight="1">
      <c r="A283" s="9"/>
      <c r="B283" s="5"/>
      <c r="C283" s="9" t="s">
        <v>83</v>
      </c>
      <c r="D283" s="10" t="s">
        <v>25</v>
      </c>
      <c r="E283" s="21">
        <v>190</v>
      </c>
      <c r="F283" s="22">
        <v>190</v>
      </c>
      <c r="G283" s="24">
        <f t="shared" si="4"/>
        <v>1</v>
      </c>
    </row>
    <row r="284" spans="1:7" ht="12.75">
      <c r="A284" s="9"/>
      <c r="B284" s="5"/>
      <c r="C284" s="9" t="s">
        <v>29</v>
      </c>
      <c r="D284" s="10" t="s">
        <v>30</v>
      </c>
      <c r="E284" s="21">
        <v>21280</v>
      </c>
      <c r="F284" s="22">
        <v>21277.14</v>
      </c>
      <c r="G284" s="24">
        <f t="shared" si="4"/>
        <v>0.9998656015037594</v>
      </c>
    </row>
    <row r="285" spans="1:7" ht="12.75">
      <c r="A285" s="9"/>
      <c r="B285" s="11"/>
      <c r="C285" s="9">
        <v>4210</v>
      </c>
      <c r="D285" s="10" t="s">
        <v>20</v>
      </c>
      <c r="E285" s="21">
        <v>34403</v>
      </c>
      <c r="F285" s="22">
        <v>34395.24</v>
      </c>
      <c r="G285" s="24">
        <f t="shared" si="4"/>
        <v>0.9997744382757318</v>
      </c>
    </row>
    <row r="286" spans="1:7" ht="12.75">
      <c r="A286" s="9"/>
      <c r="B286" s="11"/>
      <c r="C286" s="9" t="s">
        <v>62</v>
      </c>
      <c r="D286" s="10" t="s">
        <v>13</v>
      </c>
      <c r="E286" s="21">
        <v>7150</v>
      </c>
      <c r="F286" s="22">
        <v>7146</v>
      </c>
      <c r="G286" s="24">
        <f t="shared" si="4"/>
        <v>0.9994405594405594</v>
      </c>
    </row>
    <row r="287" spans="1:7" ht="13.5" customHeight="1">
      <c r="A287" s="9"/>
      <c r="B287" s="11"/>
      <c r="C287" s="9">
        <v>4300</v>
      </c>
      <c r="D287" s="10" t="s">
        <v>14</v>
      </c>
      <c r="E287" s="21">
        <v>135135</v>
      </c>
      <c r="F287" s="22">
        <v>135090.14</v>
      </c>
      <c r="G287" s="24">
        <f t="shared" si="4"/>
        <v>0.9996680356680357</v>
      </c>
    </row>
    <row r="288" spans="1:7" ht="12.75">
      <c r="A288" s="9"/>
      <c r="B288" s="11"/>
      <c r="C288" s="9" t="s">
        <v>36</v>
      </c>
      <c r="D288" s="10" t="s">
        <v>103</v>
      </c>
      <c r="E288" s="21">
        <v>936</v>
      </c>
      <c r="F288" s="22">
        <v>935</v>
      </c>
      <c r="G288" s="24">
        <f t="shared" si="4"/>
        <v>0.9989316239316239</v>
      </c>
    </row>
    <row r="289" spans="1:7" ht="51">
      <c r="A289" s="9"/>
      <c r="B289" s="11"/>
      <c r="C289" s="9" t="s">
        <v>136</v>
      </c>
      <c r="D289" s="10" t="s">
        <v>202</v>
      </c>
      <c r="E289" s="21">
        <v>1180</v>
      </c>
      <c r="F289" s="22">
        <v>1180</v>
      </c>
      <c r="G289" s="24">
        <f t="shared" si="4"/>
        <v>1</v>
      </c>
    </row>
    <row r="290" spans="1:7" ht="25.5">
      <c r="A290" s="9"/>
      <c r="B290" s="11"/>
      <c r="C290" s="9" t="s">
        <v>143</v>
      </c>
      <c r="D290" s="10" t="s">
        <v>144</v>
      </c>
      <c r="E290" s="21">
        <v>760</v>
      </c>
      <c r="F290" s="22">
        <v>760</v>
      </c>
      <c r="G290" s="24">
        <f t="shared" si="4"/>
        <v>1</v>
      </c>
    </row>
    <row r="291" spans="1:7" ht="25.5">
      <c r="A291" s="9"/>
      <c r="B291" s="11"/>
      <c r="C291" s="9" t="s">
        <v>139</v>
      </c>
      <c r="D291" s="10" t="s">
        <v>140</v>
      </c>
      <c r="E291" s="21">
        <v>18100</v>
      </c>
      <c r="F291" s="22">
        <v>18096.1</v>
      </c>
      <c r="G291" s="24">
        <f t="shared" si="4"/>
        <v>0.9997845303867402</v>
      </c>
    </row>
    <row r="292" spans="1:7" ht="12.75">
      <c r="A292" s="9"/>
      <c r="B292" s="11"/>
      <c r="C292" s="9" t="s">
        <v>63</v>
      </c>
      <c r="D292" s="10" t="s">
        <v>37</v>
      </c>
      <c r="E292" s="21">
        <v>1500</v>
      </c>
      <c r="F292" s="22">
        <v>1476.8</v>
      </c>
      <c r="G292" s="24">
        <f t="shared" si="4"/>
        <v>0.9845333333333333</v>
      </c>
    </row>
    <row r="293" spans="1:7" ht="25.5">
      <c r="A293" s="9"/>
      <c r="B293" s="11"/>
      <c r="C293" s="9" t="s">
        <v>49</v>
      </c>
      <c r="D293" s="10" t="s">
        <v>27</v>
      </c>
      <c r="E293" s="21">
        <v>1095</v>
      </c>
      <c r="F293" s="22">
        <v>1095</v>
      </c>
      <c r="G293" s="24">
        <f aca="true" t="shared" si="5" ref="G293:G359">F293/E293</f>
        <v>1</v>
      </c>
    </row>
    <row r="294" spans="1:7" ht="25.5">
      <c r="A294" s="9"/>
      <c r="B294" s="11"/>
      <c r="C294" s="9" t="s">
        <v>137</v>
      </c>
      <c r="D294" s="10" t="s">
        <v>138</v>
      </c>
      <c r="E294" s="21">
        <v>200</v>
      </c>
      <c r="F294" s="22">
        <v>200</v>
      </c>
      <c r="G294" s="24">
        <f t="shared" si="5"/>
        <v>1</v>
      </c>
    </row>
    <row r="295" spans="1:7" ht="12.75">
      <c r="A295" s="11"/>
      <c r="B295" s="13" t="s">
        <v>156</v>
      </c>
      <c r="C295" s="13"/>
      <c r="D295" s="14" t="s">
        <v>87</v>
      </c>
      <c r="E295" s="21">
        <f>E296+E297</f>
        <v>375</v>
      </c>
      <c r="F295" s="21">
        <f>F296+F297</f>
        <v>330</v>
      </c>
      <c r="G295" s="24">
        <f t="shared" si="5"/>
        <v>0.88</v>
      </c>
    </row>
    <row r="296" spans="1:7" ht="12.75">
      <c r="A296" s="11"/>
      <c r="B296" s="13"/>
      <c r="C296" s="13" t="s">
        <v>26</v>
      </c>
      <c r="D296" s="10" t="s">
        <v>14</v>
      </c>
      <c r="E296" s="21">
        <v>192</v>
      </c>
      <c r="F296" s="22">
        <v>169</v>
      </c>
      <c r="G296" s="24">
        <f t="shared" si="5"/>
        <v>0.8802083333333334</v>
      </c>
    </row>
    <row r="297" spans="1:7" ht="12.75">
      <c r="A297" s="9"/>
      <c r="B297" s="13"/>
      <c r="C297" s="13" t="s">
        <v>63</v>
      </c>
      <c r="D297" s="10" t="s">
        <v>37</v>
      </c>
      <c r="E297" s="21">
        <v>183</v>
      </c>
      <c r="F297" s="22">
        <v>161</v>
      </c>
      <c r="G297" s="24">
        <f t="shared" si="5"/>
        <v>0.8797814207650273</v>
      </c>
    </row>
    <row r="298" spans="1:7" ht="18.75" customHeight="1">
      <c r="A298" s="5">
        <v>852</v>
      </c>
      <c r="B298" s="5"/>
      <c r="C298" s="5"/>
      <c r="D298" s="6" t="s">
        <v>8</v>
      </c>
      <c r="E298" s="19">
        <f>E299+E301+E303+E307+E309+E313+E327+E329+E332+E334+E336+E354+E362+E364</f>
        <v>10676291</v>
      </c>
      <c r="F298" s="19">
        <f>F299+F301+F303+F307+F309+F313+F327+F329+F332+F334+F336+F354+F362+F364</f>
        <v>10414680.36</v>
      </c>
      <c r="G298" s="23">
        <f t="shared" si="5"/>
        <v>0.9754961118987858</v>
      </c>
    </row>
    <row r="299" spans="1:7" ht="25.5">
      <c r="A299" s="13"/>
      <c r="B299" s="13" t="s">
        <v>244</v>
      </c>
      <c r="C299" s="13"/>
      <c r="D299" s="14" t="s">
        <v>250</v>
      </c>
      <c r="E299" s="21">
        <f>E300</f>
        <v>4600</v>
      </c>
      <c r="F299" s="21">
        <f>F300</f>
        <v>1348</v>
      </c>
      <c r="G299" s="24">
        <f t="shared" si="5"/>
        <v>0.29304347826086957</v>
      </c>
    </row>
    <row r="300" spans="1:7" ht="38.25">
      <c r="A300" s="13"/>
      <c r="B300" s="13"/>
      <c r="C300" s="13" t="s">
        <v>51</v>
      </c>
      <c r="D300" s="10" t="s">
        <v>102</v>
      </c>
      <c r="E300" s="21">
        <v>4600</v>
      </c>
      <c r="F300" s="21">
        <v>1348</v>
      </c>
      <c r="G300" s="24">
        <f t="shared" si="5"/>
        <v>0.29304347826086957</v>
      </c>
    </row>
    <row r="301" spans="1:7" ht="12.75">
      <c r="A301" s="9"/>
      <c r="B301" s="13">
        <v>85202</v>
      </c>
      <c r="C301" s="13"/>
      <c r="D301" s="14" t="s">
        <v>118</v>
      </c>
      <c r="E301" s="21">
        <f>E302</f>
        <v>416000</v>
      </c>
      <c r="F301" s="22">
        <f>F302</f>
        <v>415314.43</v>
      </c>
      <c r="G301" s="24">
        <f t="shared" si="5"/>
        <v>0.9983519951923077</v>
      </c>
    </row>
    <row r="302" spans="1:7" ht="38.25">
      <c r="A302" s="9"/>
      <c r="B302" s="5"/>
      <c r="C302" s="9" t="s">
        <v>51</v>
      </c>
      <c r="D302" s="10" t="s">
        <v>102</v>
      </c>
      <c r="E302" s="21">
        <v>416000</v>
      </c>
      <c r="F302" s="22">
        <v>415314.43</v>
      </c>
      <c r="G302" s="24">
        <f t="shared" si="5"/>
        <v>0.9983519951923077</v>
      </c>
    </row>
    <row r="303" spans="1:7" ht="12.75">
      <c r="A303" s="13"/>
      <c r="B303" s="13" t="s">
        <v>242</v>
      </c>
      <c r="C303" s="13"/>
      <c r="D303" s="14" t="s">
        <v>243</v>
      </c>
      <c r="E303" s="21">
        <f>E304+E305+E306</f>
        <v>370892</v>
      </c>
      <c r="F303" s="21">
        <f>F304+F305+F306</f>
        <v>370639.72</v>
      </c>
      <c r="G303" s="24">
        <f t="shared" si="5"/>
        <v>0.999319801990876</v>
      </c>
    </row>
    <row r="304" spans="1:7" ht="12.75">
      <c r="A304" s="13"/>
      <c r="B304" s="13"/>
      <c r="C304" s="13" t="s">
        <v>65</v>
      </c>
      <c r="D304" s="10" t="s">
        <v>20</v>
      </c>
      <c r="E304" s="21">
        <v>139000</v>
      </c>
      <c r="F304" s="22">
        <v>139000</v>
      </c>
      <c r="G304" s="24">
        <f t="shared" si="5"/>
        <v>1</v>
      </c>
    </row>
    <row r="305" spans="1:7" ht="12.75">
      <c r="A305" s="13"/>
      <c r="B305" s="13"/>
      <c r="C305" s="13" t="s">
        <v>66</v>
      </c>
      <c r="D305" s="10" t="s">
        <v>21</v>
      </c>
      <c r="E305" s="21">
        <v>211892</v>
      </c>
      <c r="F305" s="22">
        <v>211639.72</v>
      </c>
      <c r="G305" s="24">
        <f t="shared" si="5"/>
        <v>0.9988093934645952</v>
      </c>
    </row>
    <row r="306" spans="1:7" ht="25.5">
      <c r="A306" s="13"/>
      <c r="B306" s="13"/>
      <c r="C306" s="13" t="s">
        <v>67</v>
      </c>
      <c r="D306" s="10" t="s">
        <v>15</v>
      </c>
      <c r="E306" s="21">
        <v>20000</v>
      </c>
      <c r="F306" s="22">
        <v>20000</v>
      </c>
      <c r="G306" s="24">
        <f t="shared" si="5"/>
        <v>1</v>
      </c>
    </row>
    <row r="307" spans="1:7" ht="12.75">
      <c r="A307" s="13"/>
      <c r="B307" s="13" t="s">
        <v>245</v>
      </c>
      <c r="C307" s="13"/>
      <c r="D307" s="10" t="s">
        <v>246</v>
      </c>
      <c r="E307" s="21">
        <f>E308</f>
        <v>5000</v>
      </c>
      <c r="F307" s="21">
        <f>F308</f>
        <v>4721.88</v>
      </c>
      <c r="G307" s="24">
        <f t="shared" si="5"/>
        <v>0.944376</v>
      </c>
    </row>
    <row r="308" spans="1:7" ht="38.25">
      <c r="A308" s="13"/>
      <c r="B308" s="13"/>
      <c r="C308" s="13" t="s">
        <v>51</v>
      </c>
      <c r="D308" s="10" t="s">
        <v>102</v>
      </c>
      <c r="E308" s="21">
        <v>5000</v>
      </c>
      <c r="F308" s="22">
        <v>4721.88</v>
      </c>
      <c r="G308" s="24">
        <f t="shared" si="5"/>
        <v>0.944376</v>
      </c>
    </row>
    <row r="309" spans="1:7" ht="21" customHeight="1">
      <c r="A309" s="13"/>
      <c r="B309" s="13" t="s">
        <v>247</v>
      </c>
      <c r="C309" s="13"/>
      <c r="D309" s="14" t="s">
        <v>258</v>
      </c>
      <c r="E309" s="21">
        <f>E310+E311+E312</f>
        <v>25000</v>
      </c>
      <c r="F309" s="21">
        <f>F310+F311+F312</f>
        <v>23624.45</v>
      </c>
      <c r="G309" s="24">
        <f>F309/E309</f>
        <v>0.944978</v>
      </c>
    </row>
    <row r="310" spans="1:7" ht="12.75">
      <c r="A310" s="13"/>
      <c r="B310" s="13"/>
      <c r="C310" s="13" t="s">
        <v>73</v>
      </c>
      <c r="D310" s="10" t="s">
        <v>24</v>
      </c>
      <c r="E310" s="21">
        <v>2159</v>
      </c>
      <c r="F310" s="22">
        <v>2158.45</v>
      </c>
      <c r="G310" s="24">
        <f>F310/E310</f>
        <v>0.9997452524316812</v>
      </c>
    </row>
    <row r="311" spans="1:7" ht="12.75">
      <c r="A311" s="13"/>
      <c r="B311" s="13"/>
      <c r="C311" s="13" t="s">
        <v>83</v>
      </c>
      <c r="D311" s="10" t="s">
        <v>25</v>
      </c>
      <c r="E311" s="21">
        <v>307</v>
      </c>
      <c r="F311" s="22">
        <v>307</v>
      </c>
      <c r="G311" s="24">
        <f>F311/E311</f>
        <v>1</v>
      </c>
    </row>
    <row r="312" spans="1:7" ht="12.75">
      <c r="A312" s="13"/>
      <c r="B312" s="13"/>
      <c r="C312" s="13" t="s">
        <v>29</v>
      </c>
      <c r="D312" s="10" t="s">
        <v>30</v>
      </c>
      <c r="E312" s="21">
        <v>22534</v>
      </c>
      <c r="F312" s="22">
        <v>21159</v>
      </c>
      <c r="G312" s="24">
        <f>F312/E312</f>
        <v>0.9389810952338689</v>
      </c>
    </row>
    <row r="313" spans="1:7" ht="51">
      <c r="A313" s="9"/>
      <c r="B313" s="13">
        <v>85212</v>
      </c>
      <c r="C313" s="13"/>
      <c r="D313" s="14" t="s">
        <v>119</v>
      </c>
      <c r="E313" s="21">
        <f>SUM(E314:E326)</f>
        <v>5413310</v>
      </c>
      <c r="F313" s="21">
        <f>SUM(F314:F326)</f>
        <v>5285433.04</v>
      </c>
      <c r="G313" s="24">
        <f t="shared" si="5"/>
        <v>0.9763773070450427</v>
      </c>
    </row>
    <row r="314" spans="1:7" ht="12.75">
      <c r="A314" s="9"/>
      <c r="B314" s="5"/>
      <c r="C314" s="9">
        <v>3110</v>
      </c>
      <c r="D314" s="10" t="s">
        <v>52</v>
      </c>
      <c r="E314" s="21">
        <v>5234751</v>
      </c>
      <c r="F314" s="22">
        <v>5106874.04</v>
      </c>
      <c r="G314" s="24">
        <f t="shared" si="5"/>
        <v>0.9755715295722758</v>
      </c>
    </row>
    <row r="315" spans="1:7" ht="12.75">
      <c r="A315" s="9"/>
      <c r="B315" s="5"/>
      <c r="C315" s="9">
        <v>4010</v>
      </c>
      <c r="D315" s="10" t="s">
        <v>32</v>
      </c>
      <c r="E315" s="21">
        <v>107500</v>
      </c>
      <c r="F315" s="22">
        <v>107500</v>
      </c>
      <c r="G315" s="24">
        <f t="shared" si="5"/>
        <v>1</v>
      </c>
    </row>
    <row r="316" spans="1:7" ht="12.75">
      <c r="A316" s="9"/>
      <c r="B316" s="5"/>
      <c r="C316" s="9" t="s">
        <v>53</v>
      </c>
      <c r="D316" s="10" t="s">
        <v>23</v>
      </c>
      <c r="E316" s="21">
        <v>6265</v>
      </c>
      <c r="F316" s="22">
        <v>6265</v>
      </c>
      <c r="G316" s="24">
        <f t="shared" si="5"/>
        <v>1</v>
      </c>
    </row>
    <row r="317" spans="1:7" ht="12.75">
      <c r="A317" s="9"/>
      <c r="B317" s="5"/>
      <c r="C317" s="9">
        <v>4110</v>
      </c>
      <c r="D317" s="10" t="s">
        <v>24</v>
      </c>
      <c r="E317" s="21">
        <v>19190</v>
      </c>
      <c r="F317" s="22">
        <v>19190</v>
      </c>
      <c r="G317" s="24">
        <f t="shared" si="5"/>
        <v>1</v>
      </c>
    </row>
    <row r="318" spans="1:7" ht="12.75">
      <c r="A318" s="9"/>
      <c r="B318" s="5"/>
      <c r="C318" s="9">
        <v>4120</v>
      </c>
      <c r="D318" s="10" t="s">
        <v>25</v>
      </c>
      <c r="E318" s="21">
        <v>1460</v>
      </c>
      <c r="F318" s="22">
        <v>1460</v>
      </c>
      <c r="G318" s="24">
        <f t="shared" si="5"/>
        <v>1</v>
      </c>
    </row>
    <row r="319" spans="1:7" ht="12.75">
      <c r="A319" s="9"/>
      <c r="B319" s="5"/>
      <c r="C319" s="9" t="s">
        <v>29</v>
      </c>
      <c r="D319" s="10" t="s">
        <v>30</v>
      </c>
      <c r="E319" s="21">
        <v>475</v>
      </c>
      <c r="F319" s="22">
        <v>475</v>
      </c>
      <c r="G319" s="24">
        <f t="shared" si="5"/>
        <v>1</v>
      </c>
    </row>
    <row r="320" spans="1:7" ht="12.75">
      <c r="A320" s="9"/>
      <c r="B320" s="5"/>
      <c r="C320" s="9">
        <v>4210</v>
      </c>
      <c r="D320" s="10" t="s">
        <v>20</v>
      </c>
      <c r="E320" s="21">
        <v>12657</v>
      </c>
      <c r="F320" s="22">
        <v>12657</v>
      </c>
      <c r="G320" s="24">
        <f t="shared" si="5"/>
        <v>1</v>
      </c>
    </row>
    <row r="321" spans="1:7" ht="12.75">
      <c r="A321" s="9"/>
      <c r="B321" s="5"/>
      <c r="C321" s="9">
        <v>4300</v>
      </c>
      <c r="D321" s="10" t="s">
        <v>14</v>
      </c>
      <c r="E321" s="21">
        <v>18533</v>
      </c>
      <c r="F321" s="22">
        <v>18533</v>
      </c>
      <c r="G321" s="24">
        <f t="shared" si="5"/>
        <v>1</v>
      </c>
    </row>
    <row r="322" spans="1:7" ht="51">
      <c r="A322" s="9"/>
      <c r="B322" s="5"/>
      <c r="C322" s="9" t="s">
        <v>136</v>
      </c>
      <c r="D322" s="10" t="s">
        <v>202</v>
      </c>
      <c r="E322" s="21">
        <v>935</v>
      </c>
      <c r="F322" s="22">
        <v>935</v>
      </c>
      <c r="G322" s="24">
        <f t="shared" si="5"/>
        <v>1</v>
      </c>
    </row>
    <row r="323" spans="1:7" ht="25.5">
      <c r="A323" s="9"/>
      <c r="B323" s="5"/>
      <c r="C323" s="9" t="s">
        <v>139</v>
      </c>
      <c r="D323" s="10" t="s">
        <v>140</v>
      </c>
      <c r="E323" s="21">
        <v>7460</v>
      </c>
      <c r="F323" s="22">
        <v>7460</v>
      </c>
      <c r="G323" s="24">
        <f t="shared" si="5"/>
        <v>1</v>
      </c>
    </row>
    <row r="324" spans="1:7" ht="12.75">
      <c r="A324" s="9"/>
      <c r="B324" s="5"/>
      <c r="C324" s="9" t="s">
        <v>63</v>
      </c>
      <c r="D324" s="10" t="s">
        <v>37</v>
      </c>
      <c r="E324" s="21">
        <v>24</v>
      </c>
      <c r="F324" s="22">
        <v>24</v>
      </c>
      <c r="G324" s="24">
        <f t="shared" si="5"/>
        <v>1</v>
      </c>
    </row>
    <row r="325" spans="1:7" ht="25.5">
      <c r="A325" s="9"/>
      <c r="B325" s="5"/>
      <c r="C325" s="9" t="s">
        <v>49</v>
      </c>
      <c r="D325" s="10" t="s">
        <v>27</v>
      </c>
      <c r="E325" s="21">
        <v>3420</v>
      </c>
      <c r="F325" s="22">
        <v>3420</v>
      </c>
      <c r="G325" s="24">
        <f t="shared" si="5"/>
        <v>1</v>
      </c>
    </row>
    <row r="326" spans="1:7" ht="25.5">
      <c r="A326" s="9"/>
      <c r="B326" s="5"/>
      <c r="C326" s="9" t="s">
        <v>137</v>
      </c>
      <c r="D326" s="10" t="s">
        <v>138</v>
      </c>
      <c r="E326" s="21">
        <v>640</v>
      </c>
      <c r="F326" s="22">
        <v>640</v>
      </c>
      <c r="G326" s="24">
        <f t="shared" si="5"/>
        <v>1</v>
      </c>
    </row>
    <row r="327" spans="1:7" ht="63.75">
      <c r="A327" s="9"/>
      <c r="B327" s="13">
        <v>85213</v>
      </c>
      <c r="C327" s="9"/>
      <c r="D327" s="14" t="s">
        <v>120</v>
      </c>
      <c r="E327" s="21">
        <f>E328</f>
        <v>126549</v>
      </c>
      <c r="F327" s="22">
        <f>F328</f>
        <v>117316</v>
      </c>
      <c r="G327" s="24">
        <f t="shared" si="5"/>
        <v>0.9270401188472449</v>
      </c>
    </row>
    <row r="328" spans="1:7" ht="12.75">
      <c r="A328" s="9"/>
      <c r="B328" s="13"/>
      <c r="C328" s="9">
        <v>4130</v>
      </c>
      <c r="D328" s="10" t="s">
        <v>179</v>
      </c>
      <c r="E328" s="21">
        <v>126549</v>
      </c>
      <c r="F328" s="22">
        <v>117316</v>
      </c>
      <c r="G328" s="24">
        <f t="shared" si="5"/>
        <v>0.9270401188472449</v>
      </c>
    </row>
    <row r="329" spans="1:7" ht="38.25">
      <c r="A329" s="9"/>
      <c r="B329" s="13">
        <v>85214</v>
      </c>
      <c r="C329" s="9"/>
      <c r="D329" s="14" t="s">
        <v>132</v>
      </c>
      <c r="E329" s="21">
        <f>E330+E331</f>
        <v>913100</v>
      </c>
      <c r="F329" s="21">
        <f>F330+F331</f>
        <v>913066.63</v>
      </c>
      <c r="G329" s="24">
        <f t="shared" si="5"/>
        <v>0.999963454167123</v>
      </c>
    </row>
    <row r="330" spans="1:7" ht="12.75">
      <c r="A330" s="9"/>
      <c r="B330" s="13"/>
      <c r="C330" s="9">
        <v>3110</v>
      </c>
      <c r="D330" s="10" t="s">
        <v>52</v>
      </c>
      <c r="E330" s="21">
        <v>885220</v>
      </c>
      <c r="F330" s="22">
        <v>885186.63</v>
      </c>
      <c r="G330" s="24">
        <f t="shared" si="5"/>
        <v>0.9999623031562775</v>
      </c>
    </row>
    <row r="331" spans="1:7" ht="12.75">
      <c r="A331" s="9"/>
      <c r="B331" s="13"/>
      <c r="C331" s="9" t="s">
        <v>182</v>
      </c>
      <c r="D331" s="10" t="s">
        <v>52</v>
      </c>
      <c r="E331" s="21">
        <v>27880</v>
      </c>
      <c r="F331" s="22">
        <v>27880</v>
      </c>
      <c r="G331" s="24">
        <f t="shared" si="5"/>
        <v>1</v>
      </c>
    </row>
    <row r="332" spans="1:7" ht="12.75">
      <c r="A332" s="9"/>
      <c r="B332" s="13">
        <v>85215</v>
      </c>
      <c r="C332" s="9"/>
      <c r="D332" s="14" t="s">
        <v>121</v>
      </c>
      <c r="E332" s="21">
        <f>E333</f>
        <v>558740</v>
      </c>
      <c r="F332" s="21">
        <f>F333</f>
        <v>558504.96</v>
      </c>
      <c r="G332" s="24">
        <f t="shared" si="5"/>
        <v>0.9995793392275476</v>
      </c>
    </row>
    <row r="333" spans="1:7" ht="12.75">
      <c r="A333" s="9"/>
      <c r="B333" s="5"/>
      <c r="C333" s="9">
        <v>3110</v>
      </c>
      <c r="D333" s="10" t="s">
        <v>52</v>
      </c>
      <c r="E333" s="21">
        <v>558740</v>
      </c>
      <c r="F333" s="22">
        <v>558504.96</v>
      </c>
      <c r="G333" s="24">
        <f t="shared" si="5"/>
        <v>0.9995793392275476</v>
      </c>
    </row>
    <row r="334" spans="1:7" ht="12.75">
      <c r="A334" s="9"/>
      <c r="B334" s="13" t="s">
        <v>171</v>
      </c>
      <c r="C334" s="9"/>
      <c r="D334" s="10" t="s">
        <v>172</v>
      </c>
      <c r="E334" s="21">
        <f>E335</f>
        <v>646900</v>
      </c>
      <c r="F334" s="22">
        <f>F335</f>
        <v>545868</v>
      </c>
      <c r="G334" s="24">
        <f t="shared" si="5"/>
        <v>0.843821301592209</v>
      </c>
    </row>
    <row r="335" spans="1:7" ht="13.5" customHeight="1">
      <c r="A335" s="9"/>
      <c r="B335" s="5"/>
      <c r="C335" s="9" t="s">
        <v>74</v>
      </c>
      <c r="D335" s="10" t="s">
        <v>52</v>
      </c>
      <c r="E335" s="21">
        <v>646900</v>
      </c>
      <c r="F335" s="22">
        <v>545868</v>
      </c>
      <c r="G335" s="24">
        <f t="shared" si="5"/>
        <v>0.843821301592209</v>
      </c>
    </row>
    <row r="336" spans="1:7" ht="12.75">
      <c r="A336" s="9"/>
      <c r="B336" s="13">
        <v>85219</v>
      </c>
      <c r="C336" s="13"/>
      <c r="D336" s="14" t="s">
        <v>173</v>
      </c>
      <c r="E336" s="21">
        <f>SUM(E337:E353)</f>
        <v>832190</v>
      </c>
      <c r="F336" s="21">
        <f>SUM(F337:F353)</f>
        <v>827116.23</v>
      </c>
      <c r="G336" s="24">
        <f t="shared" si="5"/>
        <v>0.9939031110683858</v>
      </c>
    </row>
    <row r="337" spans="1:7" ht="25.5">
      <c r="A337" s="9"/>
      <c r="B337" s="5"/>
      <c r="C337" s="9">
        <v>3020</v>
      </c>
      <c r="D337" s="10" t="s">
        <v>34</v>
      </c>
      <c r="E337" s="21">
        <v>5880</v>
      </c>
      <c r="F337" s="22">
        <v>5845.32</v>
      </c>
      <c r="G337" s="24">
        <f t="shared" si="5"/>
        <v>0.9941020408163265</v>
      </c>
    </row>
    <row r="338" spans="1:7" ht="12.75">
      <c r="A338" s="9"/>
      <c r="B338" s="5"/>
      <c r="C338" s="9">
        <v>4010</v>
      </c>
      <c r="D338" s="10" t="s">
        <v>32</v>
      </c>
      <c r="E338" s="21">
        <v>546800</v>
      </c>
      <c r="F338" s="22">
        <v>545845</v>
      </c>
      <c r="G338" s="24">
        <f t="shared" si="5"/>
        <v>0.9982534747622531</v>
      </c>
    </row>
    <row r="339" spans="1:7" ht="12.75" customHeight="1">
      <c r="A339" s="9"/>
      <c r="B339" s="5"/>
      <c r="C339" s="9">
        <v>4040</v>
      </c>
      <c r="D339" s="10" t="s">
        <v>23</v>
      </c>
      <c r="E339" s="21">
        <v>40424</v>
      </c>
      <c r="F339" s="22">
        <v>40424</v>
      </c>
      <c r="G339" s="24">
        <f t="shared" si="5"/>
        <v>1</v>
      </c>
    </row>
    <row r="340" spans="1:7" ht="28.5" customHeight="1">
      <c r="A340" s="9"/>
      <c r="B340" s="5"/>
      <c r="C340" s="9">
        <v>4110</v>
      </c>
      <c r="D340" s="10" t="s">
        <v>24</v>
      </c>
      <c r="E340" s="21">
        <v>97329</v>
      </c>
      <c r="F340" s="22">
        <v>96699.06</v>
      </c>
      <c r="G340" s="24">
        <f t="shared" si="5"/>
        <v>0.9935277255494251</v>
      </c>
    </row>
    <row r="341" spans="1:7" ht="12.75">
      <c r="A341" s="9"/>
      <c r="B341" s="5"/>
      <c r="C341" s="9">
        <v>4120</v>
      </c>
      <c r="D341" s="10" t="s">
        <v>25</v>
      </c>
      <c r="E341" s="21">
        <v>10740</v>
      </c>
      <c r="F341" s="22">
        <v>9960.86</v>
      </c>
      <c r="G341" s="24">
        <f t="shared" si="5"/>
        <v>0.9274543761638734</v>
      </c>
    </row>
    <row r="342" spans="1:7" ht="12.75">
      <c r="A342" s="9"/>
      <c r="B342" s="5"/>
      <c r="C342" s="9" t="s">
        <v>29</v>
      </c>
      <c r="D342" s="10" t="s">
        <v>215</v>
      </c>
      <c r="E342" s="21">
        <v>1000</v>
      </c>
      <c r="F342" s="22">
        <v>1000</v>
      </c>
      <c r="G342" s="24">
        <f t="shared" si="5"/>
        <v>1</v>
      </c>
    </row>
    <row r="343" spans="1:7" ht="12.75">
      <c r="A343" s="9"/>
      <c r="B343" s="5"/>
      <c r="C343" s="9">
        <v>4210</v>
      </c>
      <c r="D343" s="10" t="s">
        <v>20</v>
      </c>
      <c r="E343" s="21">
        <v>21831</v>
      </c>
      <c r="F343" s="22">
        <v>21792.84</v>
      </c>
      <c r="G343" s="24">
        <f t="shared" si="5"/>
        <v>0.9982520269341761</v>
      </c>
    </row>
    <row r="344" spans="1:7" ht="12.75">
      <c r="A344" s="9"/>
      <c r="B344" s="5"/>
      <c r="C344" s="9">
        <v>4270</v>
      </c>
      <c r="D344" s="10" t="s">
        <v>21</v>
      </c>
      <c r="E344" s="21">
        <v>500</v>
      </c>
      <c r="F344" s="22">
        <v>0</v>
      </c>
      <c r="G344" s="24">
        <f t="shared" si="5"/>
        <v>0</v>
      </c>
    </row>
    <row r="345" spans="1:7" ht="12.75">
      <c r="A345" s="9"/>
      <c r="B345" s="5"/>
      <c r="C345" s="9" t="s">
        <v>134</v>
      </c>
      <c r="D345" s="10" t="s">
        <v>135</v>
      </c>
      <c r="E345" s="21">
        <v>450</v>
      </c>
      <c r="F345" s="22">
        <v>330</v>
      </c>
      <c r="G345" s="24">
        <f t="shared" si="5"/>
        <v>0.7333333333333333</v>
      </c>
    </row>
    <row r="346" spans="1:7" ht="12.75">
      <c r="A346" s="9"/>
      <c r="B346" s="5"/>
      <c r="C346" s="9">
        <v>4300</v>
      </c>
      <c r="D346" s="10" t="s">
        <v>14</v>
      </c>
      <c r="E346" s="21">
        <v>21774</v>
      </c>
      <c r="F346" s="22">
        <v>20851.54</v>
      </c>
      <c r="G346" s="24">
        <f t="shared" si="5"/>
        <v>0.9576347937907597</v>
      </c>
    </row>
    <row r="347" spans="1:7" ht="12.75">
      <c r="A347" s="9"/>
      <c r="B347" s="5"/>
      <c r="C347" s="9" t="s">
        <v>36</v>
      </c>
      <c r="D347" s="10" t="s">
        <v>101</v>
      </c>
      <c r="E347" s="21">
        <v>1452</v>
      </c>
      <c r="F347" s="22">
        <v>1451.77</v>
      </c>
      <c r="G347" s="24">
        <f t="shared" si="5"/>
        <v>0.9998415977961432</v>
      </c>
    </row>
    <row r="348" spans="1:7" ht="51">
      <c r="A348" s="9"/>
      <c r="B348" s="5"/>
      <c r="C348" s="9" t="s">
        <v>136</v>
      </c>
      <c r="D348" s="10" t="s">
        <v>202</v>
      </c>
      <c r="E348" s="21">
        <v>4310</v>
      </c>
      <c r="F348" s="22">
        <v>4309.06</v>
      </c>
      <c r="G348" s="24">
        <f t="shared" si="5"/>
        <v>0.9997819025522042</v>
      </c>
    </row>
    <row r="349" spans="1:7" ht="25.5">
      <c r="A349" s="9"/>
      <c r="B349" s="5"/>
      <c r="C349" s="9" t="s">
        <v>139</v>
      </c>
      <c r="D349" s="10" t="s">
        <v>140</v>
      </c>
      <c r="E349" s="21">
        <v>47560</v>
      </c>
      <c r="F349" s="22">
        <v>47555.56</v>
      </c>
      <c r="G349" s="24">
        <f t="shared" si="5"/>
        <v>0.9999066442388561</v>
      </c>
    </row>
    <row r="350" spans="1:7" ht="12.75">
      <c r="A350" s="9"/>
      <c r="B350" s="5"/>
      <c r="C350" s="9">
        <v>4410</v>
      </c>
      <c r="D350" s="10" t="s">
        <v>37</v>
      </c>
      <c r="E350" s="21">
        <v>9100</v>
      </c>
      <c r="F350" s="22">
        <v>8822.22</v>
      </c>
      <c r="G350" s="24">
        <f t="shared" si="5"/>
        <v>0.9694747252747252</v>
      </c>
    </row>
    <row r="351" spans="1:7" ht="12.75">
      <c r="A351" s="9"/>
      <c r="B351" s="5"/>
      <c r="C351" s="9">
        <v>4430</v>
      </c>
      <c r="D351" s="10" t="s">
        <v>22</v>
      </c>
      <c r="E351" s="21">
        <v>1900</v>
      </c>
      <c r="F351" s="22">
        <v>1089</v>
      </c>
      <c r="G351" s="24">
        <f t="shared" si="5"/>
        <v>0.5731578947368421</v>
      </c>
    </row>
    <row r="352" spans="1:7" s="8" customFormat="1" ht="25.5">
      <c r="A352" s="9"/>
      <c r="B352" s="5"/>
      <c r="C352" s="9">
        <v>4440</v>
      </c>
      <c r="D352" s="10" t="s">
        <v>27</v>
      </c>
      <c r="E352" s="21">
        <v>19420</v>
      </c>
      <c r="F352" s="22">
        <v>19420</v>
      </c>
      <c r="G352" s="24">
        <f t="shared" si="5"/>
        <v>1</v>
      </c>
    </row>
    <row r="353" spans="1:7" s="8" customFormat="1" ht="25.5">
      <c r="A353" s="9"/>
      <c r="B353" s="5"/>
      <c r="C353" s="9" t="s">
        <v>137</v>
      </c>
      <c r="D353" s="10" t="s">
        <v>138</v>
      </c>
      <c r="E353" s="21">
        <v>1720</v>
      </c>
      <c r="F353" s="22">
        <v>1720</v>
      </c>
      <c r="G353" s="24">
        <f t="shared" si="5"/>
        <v>1</v>
      </c>
    </row>
    <row r="354" spans="1:7" ht="38.25">
      <c r="A354" s="9"/>
      <c r="B354" s="9">
        <v>85228</v>
      </c>
      <c r="C354" s="9"/>
      <c r="D354" s="10" t="s">
        <v>122</v>
      </c>
      <c r="E354" s="21">
        <f>E355+E356+E357+E358+E359+E360+E361</f>
        <v>562910</v>
      </c>
      <c r="F354" s="22">
        <f>F355+F356+F357+F358+F359+F360+F361</f>
        <v>551069.7</v>
      </c>
      <c r="G354" s="24">
        <f t="shared" si="5"/>
        <v>0.978965909292782</v>
      </c>
    </row>
    <row r="355" spans="1:7" ht="12.75">
      <c r="A355" s="9"/>
      <c r="B355" s="5"/>
      <c r="C355" s="9" t="s">
        <v>47</v>
      </c>
      <c r="D355" s="10" t="s">
        <v>32</v>
      </c>
      <c r="E355" s="21">
        <v>22303</v>
      </c>
      <c r="F355" s="22">
        <v>22303</v>
      </c>
      <c r="G355" s="24">
        <f t="shared" si="5"/>
        <v>1</v>
      </c>
    </row>
    <row r="356" spans="1:7" ht="12.75">
      <c r="A356" s="9"/>
      <c r="B356" s="5"/>
      <c r="C356" s="9" t="s">
        <v>53</v>
      </c>
      <c r="D356" s="10" t="s">
        <v>23</v>
      </c>
      <c r="E356" s="21">
        <v>1585</v>
      </c>
      <c r="F356" s="22">
        <v>1585</v>
      </c>
      <c r="G356" s="24">
        <f t="shared" si="5"/>
        <v>1</v>
      </c>
    </row>
    <row r="357" spans="1:7" ht="12.75">
      <c r="A357" s="9"/>
      <c r="B357" s="5"/>
      <c r="C357" s="9" t="s">
        <v>73</v>
      </c>
      <c r="D357" s="10" t="s">
        <v>24</v>
      </c>
      <c r="E357" s="21">
        <v>3990</v>
      </c>
      <c r="F357" s="22">
        <v>3990</v>
      </c>
      <c r="G357" s="24">
        <f t="shared" si="5"/>
        <v>1</v>
      </c>
    </row>
    <row r="358" spans="1:7" s="8" customFormat="1" ht="12.75">
      <c r="A358" s="9"/>
      <c r="B358" s="5"/>
      <c r="C358" s="9" t="s">
        <v>83</v>
      </c>
      <c r="D358" s="10" t="s">
        <v>25</v>
      </c>
      <c r="E358" s="21">
        <v>577</v>
      </c>
      <c r="F358" s="22">
        <v>577</v>
      </c>
      <c r="G358" s="24">
        <f t="shared" si="5"/>
        <v>1</v>
      </c>
    </row>
    <row r="359" spans="1:7" s="8" customFormat="1" ht="12.75">
      <c r="A359" s="9"/>
      <c r="B359" s="5"/>
      <c r="C359" s="9">
        <v>4300</v>
      </c>
      <c r="D359" s="10" t="s">
        <v>14</v>
      </c>
      <c r="E359" s="21">
        <v>530910</v>
      </c>
      <c r="F359" s="22">
        <v>519069.7</v>
      </c>
      <c r="G359" s="24">
        <f t="shared" si="5"/>
        <v>0.9776981032566725</v>
      </c>
    </row>
    <row r="360" spans="1:7" s="8" customFormat="1" ht="12.75">
      <c r="A360" s="9"/>
      <c r="B360" s="5"/>
      <c r="C360" s="9" t="s">
        <v>63</v>
      </c>
      <c r="D360" s="10" t="s">
        <v>37</v>
      </c>
      <c r="E360" s="21">
        <v>2450</v>
      </c>
      <c r="F360" s="22">
        <v>2450</v>
      </c>
      <c r="G360" s="24">
        <f aca="true" t="shared" si="6" ref="G360:G424">F360/E360</f>
        <v>1</v>
      </c>
    </row>
    <row r="361" spans="1:7" s="8" customFormat="1" ht="25.5">
      <c r="A361" s="9"/>
      <c r="B361" s="5"/>
      <c r="C361" s="9" t="s">
        <v>49</v>
      </c>
      <c r="D361" s="10" t="s">
        <v>27</v>
      </c>
      <c r="E361" s="21">
        <v>1095</v>
      </c>
      <c r="F361" s="22">
        <v>1095</v>
      </c>
      <c r="G361" s="24">
        <f t="shared" si="6"/>
        <v>1</v>
      </c>
    </row>
    <row r="362" spans="1:7" s="8" customFormat="1" ht="25.5">
      <c r="A362" s="13"/>
      <c r="B362" s="13" t="s">
        <v>248</v>
      </c>
      <c r="C362" s="13"/>
      <c r="D362" s="14" t="s">
        <v>249</v>
      </c>
      <c r="E362" s="21">
        <f>E363</f>
        <v>28090</v>
      </c>
      <c r="F362" s="21">
        <f>F363</f>
        <v>28090</v>
      </c>
      <c r="G362" s="24">
        <f t="shared" si="6"/>
        <v>1</v>
      </c>
    </row>
    <row r="363" spans="1:7" s="8" customFormat="1" ht="12.75">
      <c r="A363" s="13"/>
      <c r="B363" s="13"/>
      <c r="C363" s="13" t="s">
        <v>74</v>
      </c>
      <c r="D363" s="10" t="s">
        <v>52</v>
      </c>
      <c r="E363" s="21">
        <v>28090</v>
      </c>
      <c r="F363" s="22">
        <v>28090</v>
      </c>
      <c r="G363" s="24">
        <f t="shared" si="6"/>
        <v>1</v>
      </c>
    </row>
    <row r="364" spans="1:7" ht="12.75">
      <c r="A364" s="9"/>
      <c r="B364" s="9">
        <v>85295</v>
      </c>
      <c r="C364" s="9"/>
      <c r="D364" s="10" t="s">
        <v>87</v>
      </c>
      <c r="E364" s="21">
        <f>E365+E366</f>
        <v>773010</v>
      </c>
      <c r="F364" s="21">
        <f>F365+F366</f>
        <v>772567.32</v>
      </c>
      <c r="G364" s="24">
        <f t="shared" si="6"/>
        <v>0.999427329530019</v>
      </c>
    </row>
    <row r="365" spans="1:7" ht="12.75">
      <c r="A365" s="9"/>
      <c r="B365" s="5"/>
      <c r="C365" s="9" t="s">
        <v>74</v>
      </c>
      <c r="D365" s="10" t="s">
        <v>52</v>
      </c>
      <c r="E365" s="21">
        <v>770010</v>
      </c>
      <c r="F365" s="22">
        <v>769567.32</v>
      </c>
      <c r="G365" s="24">
        <f t="shared" si="6"/>
        <v>0.9994250983753457</v>
      </c>
    </row>
    <row r="366" spans="1:7" ht="25.5">
      <c r="A366" s="9"/>
      <c r="B366" s="5"/>
      <c r="C366" s="9" t="s">
        <v>139</v>
      </c>
      <c r="D366" s="10" t="s">
        <v>140</v>
      </c>
      <c r="E366" s="21">
        <v>3000</v>
      </c>
      <c r="F366" s="22">
        <v>3000</v>
      </c>
      <c r="G366" s="24">
        <f t="shared" si="6"/>
        <v>1</v>
      </c>
    </row>
    <row r="367" spans="1:7" ht="25.5">
      <c r="A367" s="5" t="s">
        <v>157</v>
      </c>
      <c r="B367" s="18"/>
      <c r="C367" s="5"/>
      <c r="D367" s="6" t="s">
        <v>158</v>
      </c>
      <c r="E367" s="19">
        <f>E368+E370</f>
        <v>387020.89</v>
      </c>
      <c r="F367" s="19">
        <f>F368+F370</f>
        <v>320934.18999999994</v>
      </c>
      <c r="G367" s="23">
        <f t="shared" si="6"/>
        <v>0.8292425507057253</v>
      </c>
    </row>
    <row r="368" spans="1:7" ht="12.75">
      <c r="A368" s="9"/>
      <c r="B368" s="11" t="s">
        <v>251</v>
      </c>
      <c r="C368" s="9"/>
      <c r="D368" s="10" t="s">
        <v>252</v>
      </c>
      <c r="E368" s="21">
        <f>E369</f>
        <v>18000</v>
      </c>
      <c r="F368" s="21">
        <f>F369</f>
        <v>0</v>
      </c>
      <c r="G368" s="24">
        <f t="shared" si="6"/>
        <v>0</v>
      </c>
    </row>
    <row r="369" spans="1:7" ht="12.75">
      <c r="A369" s="9"/>
      <c r="B369" s="11"/>
      <c r="C369" s="9" t="s">
        <v>29</v>
      </c>
      <c r="D369" s="10" t="s">
        <v>30</v>
      </c>
      <c r="E369" s="21">
        <v>18000</v>
      </c>
      <c r="F369" s="22">
        <v>0</v>
      </c>
      <c r="G369" s="24">
        <f t="shared" si="6"/>
        <v>0</v>
      </c>
    </row>
    <row r="370" spans="1:7" ht="12.75">
      <c r="A370" s="9"/>
      <c r="B370" s="13" t="s">
        <v>159</v>
      </c>
      <c r="C370" s="9"/>
      <c r="D370" s="10" t="s">
        <v>87</v>
      </c>
      <c r="E370" s="21">
        <f>SUM(E371:E388)</f>
        <v>369020.89</v>
      </c>
      <c r="F370" s="21">
        <f>SUM(F371:F388)</f>
        <v>320934.18999999994</v>
      </c>
      <c r="G370" s="24">
        <f t="shared" si="6"/>
        <v>0.8696911169446259</v>
      </c>
    </row>
    <row r="371" spans="1:7" ht="12.75">
      <c r="A371" s="9"/>
      <c r="B371" s="13"/>
      <c r="C371" s="9" t="s">
        <v>183</v>
      </c>
      <c r="D371" s="10" t="s">
        <v>32</v>
      </c>
      <c r="E371" s="21">
        <v>59324</v>
      </c>
      <c r="F371" s="21">
        <v>58422.19</v>
      </c>
      <c r="G371" s="24">
        <f t="shared" si="6"/>
        <v>0.9847985638190278</v>
      </c>
    </row>
    <row r="372" spans="1:7" ht="26.25" customHeight="1">
      <c r="A372" s="9"/>
      <c r="B372" s="13"/>
      <c r="C372" s="9" t="s">
        <v>184</v>
      </c>
      <c r="D372" s="10" t="s">
        <v>32</v>
      </c>
      <c r="E372" s="21">
        <v>3140</v>
      </c>
      <c r="F372" s="21">
        <v>3092.27</v>
      </c>
      <c r="G372" s="24">
        <f t="shared" si="6"/>
        <v>0.9847993630573249</v>
      </c>
    </row>
    <row r="373" spans="1:7" ht="12.75">
      <c r="A373" s="9"/>
      <c r="B373" s="13"/>
      <c r="C373" s="9" t="s">
        <v>185</v>
      </c>
      <c r="D373" s="10" t="s">
        <v>23</v>
      </c>
      <c r="E373" s="21">
        <v>1190.33</v>
      </c>
      <c r="F373" s="21">
        <v>1190.33</v>
      </c>
      <c r="G373" s="24">
        <f t="shared" si="6"/>
        <v>1</v>
      </c>
    </row>
    <row r="374" spans="1:7" ht="12.75">
      <c r="A374" s="9"/>
      <c r="B374" s="13"/>
      <c r="C374" s="9" t="s">
        <v>186</v>
      </c>
      <c r="D374" s="10" t="s">
        <v>23</v>
      </c>
      <c r="E374" s="21">
        <v>63</v>
      </c>
      <c r="F374" s="21">
        <v>63</v>
      </c>
      <c r="G374" s="24">
        <f t="shared" si="6"/>
        <v>1</v>
      </c>
    </row>
    <row r="375" spans="1:7" ht="12.75">
      <c r="A375" s="9"/>
      <c r="B375" s="11"/>
      <c r="C375" s="9" t="s">
        <v>187</v>
      </c>
      <c r="D375" s="10" t="s">
        <v>24</v>
      </c>
      <c r="E375" s="21">
        <v>14763</v>
      </c>
      <c r="F375" s="22">
        <v>12723.76</v>
      </c>
      <c r="G375" s="24">
        <f t="shared" si="6"/>
        <v>0.8618681839734471</v>
      </c>
    </row>
    <row r="376" spans="1:7" ht="12.75">
      <c r="A376" s="9"/>
      <c r="B376" s="11"/>
      <c r="C376" s="9" t="s">
        <v>160</v>
      </c>
      <c r="D376" s="10" t="s">
        <v>24</v>
      </c>
      <c r="E376" s="21">
        <v>917</v>
      </c>
      <c r="F376" s="22">
        <v>799</v>
      </c>
      <c r="G376" s="24">
        <f t="shared" si="6"/>
        <v>0.871319520174482</v>
      </c>
    </row>
    <row r="377" spans="1:7" ht="12.75">
      <c r="A377" s="9"/>
      <c r="B377" s="11"/>
      <c r="C377" s="9" t="s">
        <v>188</v>
      </c>
      <c r="D377" s="10" t="s">
        <v>25</v>
      </c>
      <c r="E377" s="21">
        <v>1474.82</v>
      </c>
      <c r="F377" s="22">
        <v>1438.62</v>
      </c>
      <c r="G377" s="24">
        <f t="shared" si="6"/>
        <v>0.9754546317516714</v>
      </c>
    </row>
    <row r="378" spans="1:7" ht="12.75">
      <c r="A378" s="9"/>
      <c r="B378" s="11"/>
      <c r="C378" s="9" t="s">
        <v>161</v>
      </c>
      <c r="D378" s="10" t="s">
        <v>25</v>
      </c>
      <c r="E378" s="21">
        <v>97.85</v>
      </c>
      <c r="F378" s="22">
        <v>93.94</v>
      </c>
      <c r="G378" s="24">
        <f t="shared" si="6"/>
        <v>0.9600408788962699</v>
      </c>
    </row>
    <row r="379" spans="1:7" ht="12.75">
      <c r="A379" s="9"/>
      <c r="B379" s="11"/>
      <c r="C379" s="9" t="s">
        <v>189</v>
      </c>
      <c r="D379" s="10" t="s">
        <v>30</v>
      </c>
      <c r="E379" s="21">
        <v>27018</v>
      </c>
      <c r="F379" s="22">
        <v>16518.79</v>
      </c>
      <c r="G379" s="24">
        <f t="shared" si="6"/>
        <v>0.6113994374120957</v>
      </c>
    </row>
    <row r="380" spans="1:7" ht="12.75">
      <c r="A380" s="9"/>
      <c r="B380" s="11"/>
      <c r="C380" s="9" t="s">
        <v>162</v>
      </c>
      <c r="D380" s="10" t="s">
        <v>30</v>
      </c>
      <c r="E380" s="21">
        <v>2220</v>
      </c>
      <c r="F380" s="22">
        <v>1662.32</v>
      </c>
      <c r="G380" s="24">
        <f t="shared" si="6"/>
        <v>0.7487927927927928</v>
      </c>
    </row>
    <row r="381" spans="1:7" ht="12.75">
      <c r="A381" s="9"/>
      <c r="B381" s="11"/>
      <c r="C381" s="9" t="s">
        <v>190</v>
      </c>
      <c r="D381" s="10" t="s">
        <v>20</v>
      </c>
      <c r="E381" s="21">
        <v>9724</v>
      </c>
      <c r="F381" s="22">
        <v>8346.17</v>
      </c>
      <c r="G381" s="24">
        <f t="shared" si="6"/>
        <v>0.8583062525709585</v>
      </c>
    </row>
    <row r="382" spans="1:7" ht="12.75">
      <c r="A382" s="9"/>
      <c r="B382" s="11"/>
      <c r="C382" s="9" t="s">
        <v>163</v>
      </c>
      <c r="D382" s="10" t="s">
        <v>20</v>
      </c>
      <c r="E382" s="21">
        <v>515</v>
      </c>
      <c r="F382" s="22">
        <v>441.76</v>
      </c>
      <c r="G382" s="24">
        <f t="shared" si="6"/>
        <v>0.8577864077669902</v>
      </c>
    </row>
    <row r="383" spans="1:7" ht="21.75" customHeight="1">
      <c r="A383" s="9"/>
      <c r="B383" s="11"/>
      <c r="C383" s="9" t="s">
        <v>191</v>
      </c>
      <c r="D383" s="10" t="s">
        <v>46</v>
      </c>
      <c r="E383" s="21">
        <v>104041.61</v>
      </c>
      <c r="F383" s="22">
        <v>88760.07</v>
      </c>
      <c r="G383" s="24">
        <f t="shared" si="6"/>
        <v>0.8531208811551456</v>
      </c>
    </row>
    <row r="384" spans="1:7" ht="10.5" customHeight="1">
      <c r="A384" s="9"/>
      <c r="B384" s="11"/>
      <c r="C384" s="9" t="s">
        <v>166</v>
      </c>
      <c r="D384" s="10" t="s">
        <v>46</v>
      </c>
      <c r="E384" s="21">
        <v>18360.28</v>
      </c>
      <c r="F384" s="22">
        <v>15663.55</v>
      </c>
      <c r="G384" s="24">
        <f t="shared" si="6"/>
        <v>0.8531215210225552</v>
      </c>
    </row>
    <row r="385" spans="1:7" ht="12.75">
      <c r="A385" s="9"/>
      <c r="B385" s="11"/>
      <c r="C385" s="9" t="s">
        <v>192</v>
      </c>
      <c r="D385" s="10" t="s">
        <v>14</v>
      </c>
      <c r="E385" s="21">
        <v>118811</v>
      </c>
      <c r="F385" s="22">
        <v>105063.44</v>
      </c>
      <c r="G385" s="24">
        <f t="shared" si="6"/>
        <v>0.884290511821296</v>
      </c>
    </row>
    <row r="386" spans="1:7" ht="12.75">
      <c r="A386" s="9"/>
      <c r="B386" s="11"/>
      <c r="C386" s="9" t="s">
        <v>164</v>
      </c>
      <c r="D386" s="10" t="s">
        <v>14</v>
      </c>
      <c r="E386" s="21">
        <v>6267</v>
      </c>
      <c r="F386" s="22">
        <v>5560.98</v>
      </c>
      <c r="G386" s="24">
        <f t="shared" si="6"/>
        <v>0.8873432264241263</v>
      </c>
    </row>
    <row r="387" spans="1:7" ht="12.75">
      <c r="A387" s="9"/>
      <c r="B387" s="11"/>
      <c r="C387" s="9" t="s">
        <v>193</v>
      </c>
      <c r="D387" s="10" t="s">
        <v>195</v>
      </c>
      <c r="E387" s="21">
        <v>1039</v>
      </c>
      <c r="F387" s="22">
        <v>1039</v>
      </c>
      <c r="G387" s="24">
        <f t="shared" si="6"/>
        <v>1</v>
      </c>
    </row>
    <row r="388" spans="1:7" ht="12.75">
      <c r="A388" s="9"/>
      <c r="B388" s="11"/>
      <c r="C388" s="9" t="s">
        <v>194</v>
      </c>
      <c r="D388" s="10" t="s">
        <v>195</v>
      </c>
      <c r="E388" s="21">
        <v>55</v>
      </c>
      <c r="F388" s="22">
        <v>55</v>
      </c>
      <c r="G388" s="24">
        <f t="shared" si="6"/>
        <v>1</v>
      </c>
    </row>
    <row r="389" spans="1:7" ht="25.5">
      <c r="A389" s="5">
        <v>854</v>
      </c>
      <c r="B389" s="5"/>
      <c r="C389" s="9"/>
      <c r="D389" s="6" t="s">
        <v>54</v>
      </c>
      <c r="E389" s="19">
        <f>E390+E396</f>
        <v>607320</v>
      </c>
      <c r="F389" s="19">
        <f>F390+F396</f>
        <v>593138.98</v>
      </c>
      <c r="G389" s="23">
        <f t="shared" si="6"/>
        <v>0.9766498386353157</v>
      </c>
    </row>
    <row r="390" spans="1:7" ht="12.75">
      <c r="A390" s="11"/>
      <c r="B390" s="9">
        <v>85401</v>
      </c>
      <c r="C390" s="9"/>
      <c r="D390" s="10" t="s">
        <v>123</v>
      </c>
      <c r="E390" s="21">
        <f>E391+E392+E393+E394+E395</f>
        <v>209485</v>
      </c>
      <c r="F390" s="22">
        <f>F391+F392+F393+F394+F395</f>
        <v>206669.33999999997</v>
      </c>
      <c r="G390" s="24">
        <f t="shared" si="6"/>
        <v>0.9865591331121558</v>
      </c>
    </row>
    <row r="391" spans="1:7" ht="12.75">
      <c r="A391" s="11"/>
      <c r="B391" s="5"/>
      <c r="C391" s="9">
        <v>4010</v>
      </c>
      <c r="D391" s="10" t="s">
        <v>32</v>
      </c>
      <c r="E391" s="21">
        <v>157230</v>
      </c>
      <c r="F391" s="22">
        <v>156138.74</v>
      </c>
      <c r="G391" s="24">
        <f t="shared" si="6"/>
        <v>0.9930594670228328</v>
      </c>
    </row>
    <row r="392" spans="1:7" ht="12.75">
      <c r="A392" s="11"/>
      <c r="B392" s="5"/>
      <c r="C392" s="9">
        <v>4040</v>
      </c>
      <c r="D392" s="10" t="s">
        <v>23</v>
      </c>
      <c r="E392" s="21">
        <v>10210</v>
      </c>
      <c r="F392" s="22">
        <v>10209.37</v>
      </c>
      <c r="G392" s="24">
        <f t="shared" si="6"/>
        <v>0.9999382957884427</v>
      </c>
    </row>
    <row r="393" spans="1:7" ht="12.75">
      <c r="A393" s="11"/>
      <c r="B393" s="5"/>
      <c r="C393" s="9">
        <v>4110</v>
      </c>
      <c r="D393" s="10" t="s">
        <v>24</v>
      </c>
      <c r="E393" s="21">
        <v>25210</v>
      </c>
      <c r="F393" s="22">
        <v>25209.43</v>
      </c>
      <c r="G393" s="24">
        <f t="shared" si="6"/>
        <v>0.9999773899246331</v>
      </c>
    </row>
    <row r="394" spans="1:7" ht="12.75">
      <c r="A394" s="11"/>
      <c r="B394" s="5"/>
      <c r="C394" s="9">
        <v>4120</v>
      </c>
      <c r="D394" s="10" t="s">
        <v>25</v>
      </c>
      <c r="E394" s="21">
        <v>3200</v>
      </c>
      <c r="F394" s="22">
        <v>3045.19</v>
      </c>
      <c r="G394" s="24">
        <f t="shared" si="6"/>
        <v>0.9516218750000001</v>
      </c>
    </row>
    <row r="395" spans="1:7" ht="25.5">
      <c r="A395" s="11"/>
      <c r="B395" s="5"/>
      <c r="C395" s="9">
        <v>4440</v>
      </c>
      <c r="D395" s="10" t="s">
        <v>104</v>
      </c>
      <c r="E395" s="21">
        <v>13635</v>
      </c>
      <c r="F395" s="22">
        <v>12066.61</v>
      </c>
      <c r="G395" s="24">
        <f t="shared" si="6"/>
        <v>0.884973230656399</v>
      </c>
    </row>
    <row r="396" spans="1:7" ht="24" customHeight="1">
      <c r="A396" s="11"/>
      <c r="B396" s="13" t="s">
        <v>196</v>
      </c>
      <c r="C396" s="9"/>
      <c r="D396" s="10" t="s">
        <v>197</v>
      </c>
      <c r="E396" s="21">
        <f>E397+E398</f>
        <v>397835</v>
      </c>
      <c r="F396" s="21">
        <f>F397+F398</f>
        <v>386469.64</v>
      </c>
      <c r="G396" s="24">
        <f t="shared" si="6"/>
        <v>0.9714319755677605</v>
      </c>
    </row>
    <row r="397" spans="1:7" ht="12.75">
      <c r="A397" s="11"/>
      <c r="B397" s="13"/>
      <c r="C397" s="9" t="s">
        <v>98</v>
      </c>
      <c r="D397" s="10" t="s">
        <v>99</v>
      </c>
      <c r="E397" s="21">
        <v>354864</v>
      </c>
      <c r="F397" s="22">
        <v>349244.34</v>
      </c>
      <c r="G397" s="24">
        <f t="shared" si="6"/>
        <v>0.9841639050453133</v>
      </c>
    </row>
    <row r="398" spans="1:7" ht="12.75">
      <c r="A398" s="5"/>
      <c r="B398" s="13"/>
      <c r="C398" s="9" t="s">
        <v>221</v>
      </c>
      <c r="D398" s="10" t="s">
        <v>222</v>
      </c>
      <c r="E398" s="21">
        <v>42971</v>
      </c>
      <c r="F398" s="22">
        <v>37225.3</v>
      </c>
      <c r="G398" s="24">
        <f t="shared" si="6"/>
        <v>0.8662888925089014</v>
      </c>
    </row>
    <row r="399" spans="1:7" ht="25.5">
      <c r="A399" s="5">
        <v>900</v>
      </c>
      <c r="B399" s="5"/>
      <c r="C399" s="9"/>
      <c r="D399" s="6" t="s">
        <v>9</v>
      </c>
      <c r="E399" s="19">
        <f>E400+E402+E404+E407+E409+E413+E417</f>
        <v>1981146</v>
      </c>
      <c r="F399" s="19">
        <f>F400+F402+F404+F407+F409+F413+F417</f>
        <v>1862105.4400000002</v>
      </c>
      <c r="G399" s="23">
        <f t="shared" si="6"/>
        <v>0.939913282514262</v>
      </c>
    </row>
    <row r="400" spans="1:7" ht="12.75">
      <c r="A400" s="13"/>
      <c r="B400" s="13" t="s">
        <v>198</v>
      </c>
      <c r="C400" s="9"/>
      <c r="D400" s="14" t="s">
        <v>199</v>
      </c>
      <c r="E400" s="21">
        <f>E401</f>
        <v>227000</v>
      </c>
      <c r="F400" s="21">
        <f>F401</f>
        <v>227000</v>
      </c>
      <c r="G400" s="24">
        <f t="shared" si="6"/>
        <v>1</v>
      </c>
    </row>
    <row r="401" spans="1:7" ht="76.5">
      <c r="A401" s="9"/>
      <c r="B401" s="5"/>
      <c r="C401" s="9" t="s">
        <v>200</v>
      </c>
      <c r="D401" s="14" t="s">
        <v>201</v>
      </c>
      <c r="E401" s="21">
        <v>227000</v>
      </c>
      <c r="F401" s="21">
        <v>227000</v>
      </c>
      <c r="G401" s="24">
        <f t="shared" si="6"/>
        <v>1</v>
      </c>
    </row>
    <row r="402" spans="1:7" ht="12.75">
      <c r="A402" s="9"/>
      <c r="B402" s="13">
        <v>90003</v>
      </c>
      <c r="C402" s="13"/>
      <c r="D402" s="14" t="s">
        <v>124</v>
      </c>
      <c r="E402" s="21">
        <f>E403</f>
        <v>498400</v>
      </c>
      <c r="F402" s="22">
        <f>F403</f>
        <v>494838.95</v>
      </c>
      <c r="G402" s="24">
        <f t="shared" si="6"/>
        <v>0.9928550361155698</v>
      </c>
    </row>
    <row r="403" spans="1:7" ht="12.75">
      <c r="A403" s="9"/>
      <c r="B403" s="5"/>
      <c r="C403" s="9">
        <v>4300</v>
      </c>
      <c r="D403" s="10" t="s">
        <v>14</v>
      </c>
      <c r="E403" s="21">
        <v>498400</v>
      </c>
      <c r="F403" s="22">
        <v>494838.95</v>
      </c>
      <c r="G403" s="24">
        <f t="shared" si="6"/>
        <v>0.9928550361155698</v>
      </c>
    </row>
    <row r="404" spans="1:7" ht="25.5">
      <c r="A404" s="9"/>
      <c r="B404" s="9">
        <v>90004</v>
      </c>
      <c r="C404" s="9"/>
      <c r="D404" s="10" t="s">
        <v>125</v>
      </c>
      <c r="E404" s="21">
        <f>E405+E406</f>
        <v>130474</v>
      </c>
      <c r="F404" s="21">
        <f>F405+F406</f>
        <v>105119.1</v>
      </c>
      <c r="G404" s="24">
        <f t="shared" si="6"/>
        <v>0.805670861627604</v>
      </c>
    </row>
    <row r="405" spans="1:7" ht="12.75">
      <c r="A405" s="13"/>
      <c r="B405" s="5"/>
      <c r="C405" s="9">
        <v>4210</v>
      </c>
      <c r="D405" s="10" t="s">
        <v>20</v>
      </c>
      <c r="E405" s="21">
        <v>86474</v>
      </c>
      <c r="F405" s="22">
        <v>71437.23</v>
      </c>
      <c r="G405" s="24">
        <f t="shared" si="6"/>
        <v>0.8261122418299142</v>
      </c>
    </row>
    <row r="406" spans="1:7" ht="12.75" customHeight="1">
      <c r="A406" s="9"/>
      <c r="B406" s="5"/>
      <c r="C406" s="9">
        <v>4300</v>
      </c>
      <c r="D406" s="10" t="s">
        <v>14</v>
      </c>
      <c r="E406" s="21">
        <v>44000</v>
      </c>
      <c r="F406" s="22">
        <v>33681.87</v>
      </c>
      <c r="G406" s="24">
        <f t="shared" si="6"/>
        <v>0.7654970454545456</v>
      </c>
    </row>
    <row r="407" spans="1:7" ht="12.75" customHeight="1">
      <c r="A407" s="13"/>
      <c r="B407" s="13" t="s">
        <v>253</v>
      </c>
      <c r="C407" s="13"/>
      <c r="D407" s="14" t="s">
        <v>255</v>
      </c>
      <c r="E407" s="21">
        <f>E408</f>
        <v>37000</v>
      </c>
      <c r="F407" s="21">
        <f>F408</f>
        <v>37000</v>
      </c>
      <c r="G407" s="24">
        <f t="shared" si="6"/>
        <v>1</v>
      </c>
    </row>
    <row r="408" spans="1:7" ht="70.5" customHeight="1">
      <c r="A408" s="13"/>
      <c r="B408" s="13"/>
      <c r="C408" s="13" t="s">
        <v>254</v>
      </c>
      <c r="D408" s="14" t="s">
        <v>256</v>
      </c>
      <c r="E408" s="21">
        <v>37000</v>
      </c>
      <c r="F408" s="22">
        <v>37000</v>
      </c>
      <c r="G408" s="24">
        <f t="shared" si="6"/>
        <v>1</v>
      </c>
    </row>
    <row r="409" spans="1:7" ht="25.5">
      <c r="A409" s="9"/>
      <c r="B409" s="13">
        <v>90015</v>
      </c>
      <c r="C409" s="13"/>
      <c r="D409" s="14" t="s">
        <v>126</v>
      </c>
      <c r="E409" s="21">
        <f>E410+E411+E412</f>
        <v>804227</v>
      </c>
      <c r="F409" s="22">
        <f>F410+F411+F412</f>
        <v>803353.3600000001</v>
      </c>
      <c r="G409" s="24">
        <f t="shared" si="6"/>
        <v>0.9989136897915639</v>
      </c>
    </row>
    <row r="410" spans="1:7" ht="12.75">
      <c r="A410" s="9"/>
      <c r="B410" s="5"/>
      <c r="C410" s="9">
        <v>4210</v>
      </c>
      <c r="D410" s="10" t="s">
        <v>20</v>
      </c>
      <c r="E410" s="21">
        <v>17027</v>
      </c>
      <c r="F410" s="22">
        <v>16957.02</v>
      </c>
      <c r="G410" s="24">
        <f t="shared" si="6"/>
        <v>0.9958900569683444</v>
      </c>
    </row>
    <row r="411" spans="1:7" ht="15" customHeight="1">
      <c r="A411" s="9"/>
      <c r="B411" s="5"/>
      <c r="C411" s="9">
        <v>4260</v>
      </c>
      <c r="D411" s="10" t="s">
        <v>13</v>
      </c>
      <c r="E411" s="21">
        <v>730400</v>
      </c>
      <c r="F411" s="22">
        <v>729615.66</v>
      </c>
      <c r="G411" s="24">
        <f t="shared" si="6"/>
        <v>0.9989261500547646</v>
      </c>
    </row>
    <row r="412" spans="1:7" ht="12.75">
      <c r="A412" s="9"/>
      <c r="B412" s="5"/>
      <c r="C412" s="9">
        <v>4300</v>
      </c>
      <c r="D412" s="10" t="s">
        <v>14</v>
      </c>
      <c r="E412" s="21">
        <v>56800</v>
      </c>
      <c r="F412" s="22">
        <v>56780.68</v>
      </c>
      <c r="G412" s="24">
        <f t="shared" si="6"/>
        <v>0.9996598591549296</v>
      </c>
    </row>
    <row r="413" spans="1:7" ht="57" customHeight="1">
      <c r="A413" s="13"/>
      <c r="B413" s="13" t="s">
        <v>88</v>
      </c>
      <c r="C413" s="9"/>
      <c r="D413" s="10" t="s">
        <v>89</v>
      </c>
      <c r="E413" s="21">
        <f>E414+E415+E416</f>
        <v>95000</v>
      </c>
      <c r="F413" s="21">
        <f>F414+F415+F416</f>
        <v>48451.09</v>
      </c>
      <c r="G413" s="24">
        <f t="shared" si="6"/>
        <v>0.5100114736842105</v>
      </c>
    </row>
    <row r="414" spans="1:7" ht="11.25" customHeight="1">
      <c r="A414" s="13"/>
      <c r="B414" s="13"/>
      <c r="C414" s="9" t="s">
        <v>29</v>
      </c>
      <c r="D414" s="10" t="s">
        <v>30</v>
      </c>
      <c r="E414" s="21">
        <v>4000</v>
      </c>
      <c r="F414" s="21">
        <v>117</v>
      </c>
      <c r="G414" s="24">
        <f t="shared" si="6"/>
        <v>0.02925</v>
      </c>
    </row>
    <row r="415" spans="1:7" ht="12.75">
      <c r="A415" s="13"/>
      <c r="B415" s="13"/>
      <c r="C415" s="9" t="s">
        <v>65</v>
      </c>
      <c r="D415" s="10" t="s">
        <v>20</v>
      </c>
      <c r="E415" s="21">
        <v>1000</v>
      </c>
      <c r="F415" s="22">
        <v>214.02</v>
      </c>
      <c r="G415" s="24">
        <f t="shared" si="6"/>
        <v>0.21402000000000002</v>
      </c>
    </row>
    <row r="416" spans="1:8" ht="12.75">
      <c r="A416" s="9"/>
      <c r="B416" s="5"/>
      <c r="C416" s="9" t="s">
        <v>26</v>
      </c>
      <c r="D416" s="10" t="s">
        <v>14</v>
      </c>
      <c r="E416" s="21">
        <v>90000</v>
      </c>
      <c r="F416" s="22">
        <v>48120.07</v>
      </c>
      <c r="G416" s="24">
        <f t="shared" si="6"/>
        <v>0.5346674444444445</v>
      </c>
      <c r="H416" s="17"/>
    </row>
    <row r="417" spans="1:8" ht="12.75">
      <c r="A417" s="9"/>
      <c r="B417" s="13">
        <v>90095</v>
      </c>
      <c r="C417" s="13"/>
      <c r="D417" s="14" t="s">
        <v>87</v>
      </c>
      <c r="E417" s="21">
        <f>SUM(E418:E423)</f>
        <v>189045</v>
      </c>
      <c r="F417" s="21">
        <f>SUM(F418:F423)</f>
        <v>146342.94</v>
      </c>
      <c r="G417" s="24">
        <f t="shared" si="6"/>
        <v>0.7741169562802508</v>
      </c>
      <c r="H417" s="17"/>
    </row>
    <row r="418" spans="1:8" ht="12.75">
      <c r="A418" s="9"/>
      <c r="B418" s="5"/>
      <c r="C418" s="9" t="s">
        <v>29</v>
      </c>
      <c r="D418" s="10" t="s">
        <v>30</v>
      </c>
      <c r="E418" s="21">
        <v>3000</v>
      </c>
      <c r="F418" s="22">
        <v>0</v>
      </c>
      <c r="G418" s="24">
        <f t="shared" si="6"/>
        <v>0</v>
      </c>
      <c r="H418" s="17"/>
    </row>
    <row r="419" spans="1:7" ht="12.75">
      <c r="A419" s="9"/>
      <c r="B419" s="11"/>
      <c r="C419" s="9">
        <v>4210</v>
      </c>
      <c r="D419" s="10" t="s">
        <v>20</v>
      </c>
      <c r="E419" s="21">
        <v>23600</v>
      </c>
      <c r="F419" s="22">
        <v>12061</v>
      </c>
      <c r="G419" s="24">
        <f t="shared" si="6"/>
        <v>0.5110593220338983</v>
      </c>
    </row>
    <row r="420" spans="1:7" ht="12.75">
      <c r="A420" s="11"/>
      <c r="B420" s="11"/>
      <c r="C420" s="9">
        <v>4260</v>
      </c>
      <c r="D420" s="10" t="s">
        <v>13</v>
      </c>
      <c r="E420" s="21">
        <v>2000</v>
      </c>
      <c r="F420" s="22">
        <v>1986.18</v>
      </c>
      <c r="G420" s="24">
        <f t="shared" si="6"/>
        <v>0.99309</v>
      </c>
    </row>
    <row r="421" spans="1:7" ht="12.75">
      <c r="A421" s="11"/>
      <c r="B421" s="11"/>
      <c r="C421" s="9">
        <v>4300</v>
      </c>
      <c r="D421" s="10" t="s">
        <v>14</v>
      </c>
      <c r="E421" s="21">
        <v>82400</v>
      </c>
      <c r="F421" s="22">
        <v>59439.33</v>
      </c>
      <c r="G421" s="24">
        <f t="shared" si="6"/>
        <v>0.7213510922330097</v>
      </c>
    </row>
    <row r="422" spans="1:7" ht="76.5">
      <c r="A422" s="11"/>
      <c r="B422" s="11"/>
      <c r="C422" s="9" t="s">
        <v>200</v>
      </c>
      <c r="D422" s="14" t="s">
        <v>201</v>
      </c>
      <c r="E422" s="21">
        <v>55000</v>
      </c>
      <c r="F422" s="22">
        <v>55000</v>
      </c>
      <c r="G422" s="24">
        <f t="shared" si="6"/>
        <v>1</v>
      </c>
    </row>
    <row r="423" spans="1:7" ht="25.5">
      <c r="A423" s="11"/>
      <c r="B423" s="11"/>
      <c r="C423" s="9" t="s">
        <v>67</v>
      </c>
      <c r="D423" s="10" t="s">
        <v>15</v>
      </c>
      <c r="E423" s="21">
        <v>23045</v>
      </c>
      <c r="F423" s="22">
        <v>17856.43</v>
      </c>
      <c r="G423" s="24">
        <f t="shared" si="6"/>
        <v>0.7748505098719896</v>
      </c>
    </row>
    <row r="424" spans="1:7" ht="25.5">
      <c r="A424" s="5">
        <v>921</v>
      </c>
      <c r="B424" s="5"/>
      <c r="C424" s="5"/>
      <c r="D424" s="6" t="s">
        <v>10</v>
      </c>
      <c r="E424" s="19">
        <f>E425+E428+E435+E437+E441</f>
        <v>2264073</v>
      </c>
      <c r="F424" s="19">
        <f>F425+F428+F435+F437+F441</f>
        <v>2246958.79</v>
      </c>
      <c r="G424" s="23">
        <f t="shared" si="6"/>
        <v>0.992440963696842</v>
      </c>
    </row>
    <row r="425" spans="1:7" ht="25.5">
      <c r="A425" s="9"/>
      <c r="B425" s="9" t="s">
        <v>216</v>
      </c>
      <c r="C425" s="9"/>
      <c r="D425" s="10" t="s">
        <v>217</v>
      </c>
      <c r="E425" s="21">
        <f>E426+E427</f>
        <v>9000</v>
      </c>
      <c r="F425" s="21">
        <f>F426+F427</f>
        <v>9000</v>
      </c>
      <c r="G425" s="24">
        <f>F425/E425</f>
        <v>1</v>
      </c>
    </row>
    <row r="426" spans="1:7" ht="12.75">
      <c r="A426" s="13"/>
      <c r="B426" s="5"/>
      <c r="C426" s="9">
        <v>4210</v>
      </c>
      <c r="D426" s="10" t="s">
        <v>20</v>
      </c>
      <c r="E426" s="21">
        <v>2000</v>
      </c>
      <c r="F426" s="22">
        <v>2000</v>
      </c>
      <c r="G426" s="24">
        <f>F426/E426</f>
        <v>1</v>
      </c>
    </row>
    <row r="427" spans="1:7" ht="24.75" customHeight="1">
      <c r="A427" s="9"/>
      <c r="B427" s="5"/>
      <c r="C427" s="9">
        <v>4300</v>
      </c>
      <c r="D427" s="10" t="s">
        <v>14</v>
      </c>
      <c r="E427" s="21">
        <v>7000</v>
      </c>
      <c r="F427" s="22">
        <v>7000</v>
      </c>
      <c r="G427" s="24">
        <f>F427/E427</f>
        <v>1</v>
      </c>
    </row>
    <row r="428" spans="1:7" ht="24.75" customHeight="1">
      <c r="A428" s="11"/>
      <c r="B428" s="9">
        <v>92109</v>
      </c>
      <c r="C428" s="9"/>
      <c r="D428" s="10" t="s">
        <v>127</v>
      </c>
      <c r="E428" s="21">
        <f>E429+E430+E431+E432+E433+E434</f>
        <v>789631</v>
      </c>
      <c r="F428" s="21">
        <f>F429+F430+F431+F432+F433+F434</f>
        <v>777917.71</v>
      </c>
      <c r="G428" s="24">
        <f aca="true" t="shared" si="7" ref="G428:G473">F428/E428</f>
        <v>0.9851661218974432</v>
      </c>
    </row>
    <row r="429" spans="1:7" ht="24.75" customHeight="1">
      <c r="A429" s="11"/>
      <c r="B429" s="5"/>
      <c r="C429" s="9" t="s">
        <v>55</v>
      </c>
      <c r="D429" s="10" t="s">
        <v>56</v>
      </c>
      <c r="E429" s="21">
        <v>592000</v>
      </c>
      <c r="F429" s="22">
        <v>592000</v>
      </c>
      <c r="G429" s="24">
        <f t="shared" si="7"/>
        <v>1</v>
      </c>
    </row>
    <row r="430" spans="1:7" ht="48.75" customHeight="1">
      <c r="A430" s="11"/>
      <c r="B430" s="5"/>
      <c r="C430" s="9" t="s">
        <v>229</v>
      </c>
      <c r="D430" s="10" t="s">
        <v>230</v>
      </c>
      <c r="E430" s="21">
        <v>76580</v>
      </c>
      <c r="F430" s="22">
        <v>76117.1</v>
      </c>
      <c r="G430" s="24">
        <f t="shared" si="7"/>
        <v>0.9939553408200575</v>
      </c>
    </row>
    <row r="431" spans="1:7" ht="12.75">
      <c r="A431" s="11"/>
      <c r="B431" s="5"/>
      <c r="C431" s="9" t="s">
        <v>65</v>
      </c>
      <c r="D431" s="10" t="s">
        <v>20</v>
      </c>
      <c r="E431" s="21">
        <v>51956</v>
      </c>
      <c r="F431" s="22">
        <v>46193.67</v>
      </c>
      <c r="G431" s="24">
        <f t="shared" si="7"/>
        <v>0.8890921164061898</v>
      </c>
    </row>
    <row r="432" spans="1:7" ht="12.75">
      <c r="A432" s="11"/>
      <c r="B432" s="5"/>
      <c r="C432" s="9" t="s">
        <v>62</v>
      </c>
      <c r="D432" s="10" t="s">
        <v>13</v>
      </c>
      <c r="E432" s="21">
        <v>41870.4</v>
      </c>
      <c r="F432" s="22">
        <v>38440.1</v>
      </c>
      <c r="G432" s="24">
        <f t="shared" si="7"/>
        <v>0.9180733883602735</v>
      </c>
    </row>
    <row r="433" spans="1:7" ht="12.75">
      <c r="A433" s="11"/>
      <c r="B433" s="5"/>
      <c r="C433" s="9" t="s">
        <v>66</v>
      </c>
      <c r="D433" s="10" t="s">
        <v>21</v>
      </c>
      <c r="E433" s="21">
        <v>18000</v>
      </c>
      <c r="F433" s="22">
        <v>17829</v>
      </c>
      <c r="G433" s="24">
        <f t="shared" si="7"/>
        <v>0.9905</v>
      </c>
    </row>
    <row r="434" spans="1:7" ht="12.75">
      <c r="A434" s="11"/>
      <c r="B434" s="5"/>
      <c r="C434" s="9" t="s">
        <v>26</v>
      </c>
      <c r="D434" s="10" t="s">
        <v>14</v>
      </c>
      <c r="E434" s="21">
        <v>9224.6</v>
      </c>
      <c r="F434" s="22">
        <v>7337.84</v>
      </c>
      <c r="G434" s="24">
        <f t="shared" si="7"/>
        <v>0.7954643019751534</v>
      </c>
    </row>
    <row r="435" spans="1:7" ht="12.75">
      <c r="A435" s="11"/>
      <c r="B435" s="9">
        <v>92116</v>
      </c>
      <c r="C435" s="9"/>
      <c r="D435" s="10" t="s">
        <v>128</v>
      </c>
      <c r="E435" s="21">
        <f>SUM(E436:E436)</f>
        <v>317616</v>
      </c>
      <c r="F435" s="22">
        <f>SUM(F436:F436)</f>
        <v>317616</v>
      </c>
      <c r="G435" s="24">
        <f t="shared" si="7"/>
        <v>1</v>
      </c>
    </row>
    <row r="436" spans="1:7" ht="25.5">
      <c r="A436" s="11"/>
      <c r="B436" s="5"/>
      <c r="C436" s="9" t="s">
        <v>55</v>
      </c>
      <c r="D436" s="10" t="s">
        <v>56</v>
      </c>
      <c r="E436" s="21">
        <v>317616</v>
      </c>
      <c r="F436" s="22">
        <v>317616</v>
      </c>
      <c r="G436" s="24">
        <f t="shared" si="7"/>
        <v>1</v>
      </c>
    </row>
    <row r="437" spans="1:7" ht="25.5">
      <c r="A437" s="11"/>
      <c r="B437" s="9">
        <v>92120</v>
      </c>
      <c r="C437" s="9"/>
      <c r="D437" s="10" t="s">
        <v>129</v>
      </c>
      <c r="E437" s="21">
        <f>SUM(E438:E440)</f>
        <v>1027520</v>
      </c>
      <c r="F437" s="21">
        <f>SUM(F438:F440)</f>
        <v>1026473.95</v>
      </c>
      <c r="G437" s="24">
        <f t="shared" si="7"/>
        <v>0.9989819662877608</v>
      </c>
    </row>
    <row r="438" spans="1:7" ht="76.5">
      <c r="A438" s="30"/>
      <c r="B438" s="11"/>
      <c r="C438" s="9" t="s">
        <v>145</v>
      </c>
      <c r="D438" s="10" t="s">
        <v>146</v>
      </c>
      <c r="E438" s="21">
        <v>80000</v>
      </c>
      <c r="F438" s="22">
        <v>80000</v>
      </c>
      <c r="G438" s="24">
        <f t="shared" si="7"/>
        <v>1</v>
      </c>
    </row>
    <row r="439" spans="1:7" ht="27" customHeight="1">
      <c r="A439" s="11"/>
      <c r="B439" s="2"/>
      <c r="C439" s="9" t="s">
        <v>180</v>
      </c>
      <c r="D439" s="10" t="s">
        <v>15</v>
      </c>
      <c r="E439" s="21">
        <v>499033</v>
      </c>
      <c r="F439" s="22">
        <v>499033</v>
      </c>
      <c r="G439" s="24">
        <f t="shared" si="7"/>
        <v>1</v>
      </c>
    </row>
    <row r="440" spans="1:7" ht="28.5" customHeight="1">
      <c r="A440" s="11"/>
      <c r="B440" s="11"/>
      <c r="C440" s="9" t="s">
        <v>16</v>
      </c>
      <c r="D440" s="10" t="s">
        <v>15</v>
      </c>
      <c r="E440" s="21">
        <v>448487</v>
      </c>
      <c r="F440" s="22">
        <v>447440.95</v>
      </c>
      <c r="G440" s="24">
        <f t="shared" si="7"/>
        <v>0.997667602405421</v>
      </c>
    </row>
    <row r="441" spans="1:7" ht="25.5" customHeight="1">
      <c r="A441" s="11"/>
      <c r="B441" s="13" t="s">
        <v>91</v>
      </c>
      <c r="C441" s="2"/>
      <c r="D441" s="10" t="s">
        <v>87</v>
      </c>
      <c r="E441" s="21">
        <f>E442+E443+E444</f>
        <v>120306</v>
      </c>
      <c r="F441" s="21">
        <f>F442+F443+F444</f>
        <v>115951.13</v>
      </c>
      <c r="G441" s="24">
        <f t="shared" si="7"/>
        <v>0.9638017222748658</v>
      </c>
    </row>
    <row r="442" spans="1:7" ht="63.75">
      <c r="A442" s="11"/>
      <c r="B442" s="13"/>
      <c r="C442" s="9" t="s">
        <v>85</v>
      </c>
      <c r="D442" s="10" t="s">
        <v>86</v>
      </c>
      <c r="E442" s="21">
        <v>87000</v>
      </c>
      <c r="F442" s="21">
        <v>87000</v>
      </c>
      <c r="G442" s="24">
        <f t="shared" si="7"/>
        <v>1</v>
      </c>
    </row>
    <row r="443" spans="1:7" ht="12.75">
      <c r="A443" s="11"/>
      <c r="B443" s="11"/>
      <c r="C443" s="9" t="s">
        <v>65</v>
      </c>
      <c r="D443" s="10" t="s">
        <v>20</v>
      </c>
      <c r="E443" s="21">
        <v>29106</v>
      </c>
      <c r="F443" s="22">
        <v>26351.13</v>
      </c>
      <c r="G443" s="24">
        <f t="shared" si="7"/>
        <v>0.9053504432075861</v>
      </c>
    </row>
    <row r="444" spans="1:7" ht="12.75">
      <c r="A444" s="11"/>
      <c r="B444" s="11"/>
      <c r="C444" s="9" t="s">
        <v>26</v>
      </c>
      <c r="D444" s="10" t="s">
        <v>14</v>
      </c>
      <c r="E444" s="21">
        <v>4200</v>
      </c>
      <c r="F444" s="22">
        <v>2600</v>
      </c>
      <c r="G444" s="24">
        <f t="shared" si="7"/>
        <v>0.6190476190476191</v>
      </c>
    </row>
    <row r="445" spans="1:7" ht="15.75" customHeight="1">
      <c r="A445" s="5">
        <v>926</v>
      </c>
      <c r="B445" s="5"/>
      <c r="C445" s="9"/>
      <c r="D445" s="6" t="s">
        <v>11</v>
      </c>
      <c r="E445" s="19">
        <f>E446+E467+E470</f>
        <v>1719639</v>
      </c>
      <c r="F445" s="20">
        <f>F446+F467+F470</f>
        <v>1687405.26</v>
      </c>
      <c r="G445" s="23">
        <f t="shared" si="7"/>
        <v>0.9812555193270216</v>
      </c>
    </row>
    <row r="446" spans="1:7" ht="18.75" customHeight="1">
      <c r="A446" s="9"/>
      <c r="B446" s="9" t="s">
        <v>92</v>
      </c>
      <c r="C446" s="9"/>
      <c r="D446" s="10" t="s">
        <v>93</v>
      </c>
      <c r="E446" s="21">
        <f>SUM(E447:E466)</f>
        <v>1510978</v>
      </c>
      <c r="F446" s="21">
        <f>SUM(F447:F466)</f>
        <v>1480766.06</v>
      </c>
      <c r="G446" s="24">
        <f t="shared" si="7"/>
        <v>0.9800050430912959</v>
      </c>
    </row>
    <row r="447" spans="1:7" ht="28.5" customHeight="1">
      <c r="A447" s="9"/>
      <c r="B447" s="9"/>
      <c r="C447" s="9" t="s">
        <v>82</v>
      </c>
      <c r="D447" s="10" t="s">
        <v>34</v>
      </c>
      <c r="E447" s="21">
        <v>7200</v>
      </c>
      <c r="F447" s="21">
        <v>7141.44</v>
      </c>
      <c r="G447" s="24">
        <f t="shared" si="7"/>
        <v>0.9918666666666666</v>
      </c>
    </row>
    <row r="448" spans="1:7" ht="15.75" customHeight="1">
      <c r="A448" s="9"/>
      <c r="B448" s="9"/>
      <c r="C448" s="9" t="s">
        <v>47</v>
      </c>
      <c r="D448" s="10" t="s">
        <v>32</v>
      </c>
      <c r="E448" s="21">
        <v>455337</v>
      </c>
      <c r="F448" s="22">
        <v>454320.61</v>
      </c>
      <c r="G448" s="24">
        <f t="shared" si="7"/>
        <v>0.997767829102401</v>
      </c>
    </row>
    <row r="449" spans="1:7" ht="12.75">
      <c r="A449" s="9"/>
      <c r="B449" s="9"/>
      <c r="C449" s="9" t="s">
        <v>53</v>
      </c>
      <c r="D449" s="10" t="s">
        <v>23</v>
      </c>
      <c r="E449" s="21">
        <v>38470</v>
      </c>
      <c r="F449" s="22">
        <v>38465.91</v>
      </c>
      <c r="G449" s="24">
        <f t="shared" si="7"/>
        <v>0.9998936833896543</v>
      </c>
    </row>
    <row r="450" spans="1:7" ht="12.75">
      <c r="A450" s="9"/>
      <c r="B450" s="9"/>
      <c r="C450" s="9" t="s">
        <v>73</v>
      </c>
      <c r="D450" s="10" t="s">
        <v>24</v>
      </c>
      <c r="E450" s="21">
        <v>85050</v>
      </c>
      <c r="F450" s="22">
        <v>77896.97</v>
      </c>
      <c r="G450" s="24">
        <f t="shared" si="7"/>
        <v>0.9158961787184009</v>
      </c>
    </row>
    <row r="451" spans="1:7" ht="12.75">
      <c r="A451" s="9"/>
      <c r="B451" s="9"/>
      <c r="C451" s="9" t="s">
        <v>83</v>
      </c>
      <c r="D451" s="10" t="s">
        <v>25</v>
      </c>
      <c r="E451" s="21">
        <v>10165</v>
      </c>
      <c r="F451" s="22">
        <v>10116.26</v>
      </c>
      <c r="G451" s="24">
        <f t="shared" si="7"/>
        <v>0.9952051155927202</v>
      </c>
    </row>
    <row r="452" spans="1:7" ht="12.75">
      <c r="A452" s="9"/>
      <c r="B452" s="9"/>
      <c r="C452" s="9" t="s">
        <v>148</v>
      </c>
      <c r="D452" s="10" t="s">
        <v>35</v>
      </c>
      <c r="E452" s="21">
        <v>12400</v>
      </c>
      <c r="F452" s="22">
        <v>12392</v>
      </c>
      <c r="G452" s="24">
        <f t="shared" si="7"/>
        <v>0.9993548387096775</v>
      </c>
    </row>
    <row r="453" spans="1:7" ht="11.25" customHeight="1">
      <c r="A453" s="9"/>
      <c r="B453" s="9"/>
      <c r="C453" s="9" t="s">
        <v>29</v>
      </c>
      <c r="D453" s="10" t="s">
        <v>30</v>
      </c>
      <c r="E453" s="21">
        <v>5850</v>
      </c>
      <c r="F453" s="22">
        <v>5815</v>
      </c>
      <c r="G453" s="24">
        <f t="shared" si="7"/>
        <v>0.994017094017094</v>
      </c>
    </row>
    <row r="454" spans="1:7" ht="12" customHeight="1">
      <c r="A454" s="9"/>
      <c r="B454" s="9"/>
      <c r="C454" s="9" t="s">
        <v>65</v>
      </c>
      <c r="D454" s="10" t="s">
        <v>20</v>
      </c>
      <c r="E454" s="21">
        <v>82280</v>
      </c>
      <c r="F454" s="22">
        <v>81549.78</v>
      </c>
      <c r="G454" s="24">
        <f t="shared" si="7"/>
        <v>0.9911251823043267</v>
      </c>
    </row>
    <row r="455" spans="1:7" ht="12.75" customHeight="1">
      <c r="A455" s="9"/>
      <c r="B455" s="9"/>
      <c r="C455" s="9" t="s">
        <v>62</v>
      </c>
      <c r="D455" s="10" t="s">
        <v>13</v>
      </c>
      <c r="E455" s="21">
        <v>567129</v>
      </c>
      <c r="F455" s="22">
        <v>567123.63</v>
      </c>
      <c r="G455" s="24">
        <f t="shared" si="7"/>
        <v>0.9999905312547939</v>
      </c>
    </row>
    <row r="456" spans="1:7" ht="14.25" customHeight="1">
      <c r="A456" s="9"/>
      <c r="B456" s="9"/>
      <c r="C456" s="9" t="s">
        <v>66</v>
      </c>
      <c r="D456" s="10" t="s">
        <v>21</v>
      </c>
      <c r="E456" s="21">
        <v>6000</v>
      </c>
      <c r="F456" s="22">
        <v>5114.34</v>
      </c>
      <c r="G456" s="24">
        <f t="shared" si="7"/>
        <v>0.85239</v>
      </c>
    </row>
    <row r="457" spans="1:7" ht="13.5" customHeight="1">
      <c r="A457" s="9"/>
      <c r="B457" s="9"/>
      <c r="C457" s="9" t="s">
        <v>134</v>
      </c>
      <c r="D457" s="10" t="s">
        <v>135</v>
      </c>
      <c r="E457" s="21">
        <v>1000</v>
      </c>
      <c r="F457" s="22">
        <v>650</v>
      </c>
      <c r="G457" s="24">
        <f t="shared" si="7"/>
        <v>0.65</v>
      </c>
    </row>
    <row r="458" spans="1:7" ht="12.75" customHeight="1">
      <c r="A458" s="9"/>
      <c r="B458" s="9"/>
      <c r="C458" s="9" t="s">
        <v>26</v>
      </c>
      <c r="D458" s="10" t="s">
        <v>14</v>
      </c>
      <c r="E458" s="21">
        <v>71000</v>
      </c>
      <c r="F458" s="22">
        <v>70547.91</v>
      </c>
      <c r="G458" s="24">
        <f t="shared" si="7"/>
        <v>0.9936325352112677</v>
      </c>
    </row>
    <row r="459" spans="1:7" ht="12" customHeight="1">
      <c r="A459" s="9"/>
      <c r="B459" s="9"/>
      <c r="C459" s="9" t="s">
        <v>36</v>
      </c>
      <c r="D459" s="10" t="s">
        <v>101</v>
      </c>
      <c r="E459" s="21">
        <v>1466</v>
      </c>
      <c r="F459" s="22">
        <v>1465.3</v>
      </c>
      <c r="G459" s="24">
        <f t="shared" si="7"/>
        <v>0.9995225102319236</v>
      </c>
    </row>
    <row r="460" spans="1:7" ht="12" customHeight="1">
      <c r="A460" s="9"/>
      <c r="B460" s="9"/>
      <c r="C460" s="9" t="s">
        <v>136</v>
      </c>
      <c r="D460" s="10" t="s">
        <v>202</v>
      </c>
      <c r="E460" s="21">
        <v>1800</v>
      </c>
      <c r="F460" s="22">
        <v>1729.93</v>
      </c>
      <c r="G460" s="24">
        <f t="shared" si="7"/>
        <v>0.9610722222222222</v>
      </c>
    </row>
    <row r="461" spans="1:7" ht="12.75" customHeight="1">
      <c r="A461" s="9"/>
      <c r="B461" s="9"/>
      <c r="C461" s="9" t="s">
        <v>63</v>
      </c>
      <c r="D461" s="10" t="s">
        <v>37</v>
      </c>
      <c r="E461" s="21">
        <v>500</v>
      </c>
      <c r="F461" s="22">
        <v>62.69</v>
      </c>
      <c r="G461" s="24">
        <f t="shared" si="7"/>
        <v>0.12538</v>
      </c>
    </row>
    <row r="462" spans="1:7" ht="13.5" customHeight="1">
      <c r="A462" s="9"/>
      <c r="B462" s="9"/>
      <c r="C462" s="9" t="s">
        <v>48</v>
      </c>
      <c r="D462" s="10" t="s">
        <v>22</v>
      </c>
      <c r="E462" s="21">
        <v>12250</v>
      </c>
      <c r="F462" s="22">
        <v>8000</v>
      </c>
      <c r="G462" s="24">
        <f t="shared" si="7"/>
        <v>0.6530612244897959</v>
      </c>
    </row>
    <row r="463" spans="1:7" ht="25.5">
      <c r="A463" s="9"/>
      <c r="B463" s="9"/>
      <c r="C463" s="9" t="s">
        <v>49</v>
      </c>
      <c r="D463" s="10" t="s">
        <v>27</v>
      </c>
      <c r="E463" s="21">
        <v>25435</v>
      </c>
      <c r="F463" s="22">
        <v>25429.57</v>
      </c>
      <c r="G463" s="24">
        <f t="shared" si="7"/>
        <v>0.999786514645174</v>
      </c>
    </row>
    <row r="464" spans="1:7" ht="25.5">
      <c r="A464" s="9"/>
      <c r="B464" s="9"/>
      <c r="C464" s="9" t="s">
        <v>137</v>
      </c>
      <c r="D464" s="10" t="s">
        <v>138</v>
      </c>
      <c r="E464" s="21">
        <v>520</v>
      </c>
      <c r="F464" s="22">
        <v>520</v>
      </c>
      <c r="G464" s="24">
        <f t="shared" si="7"/>
        <v>1</v>
      </c>
    </row>
    <row r="465" spans="1:7" ht="25.5">
      <c r="A465" s="9"/>
      <c r="B465" s="9"/>
      <c r="C465" s="9" t="s">
        <v>67</v>
      </c>
      <c r="D465" s="10" t="s">
        <v>15</v>
      </c>
      <c r="E465" s="21">
        <v>118026</v>
      </c>
      <c r="F465" s="22">
        <v>103324.72</v>
      </c>
      <c r="G465" s="24">
        <f t="shared" si="7"/>
        <v>0.8754403267076746</v>
      </c>
    </row>
    <row r="466" spans="1:7" ht="25.5">
      <c r="A466" s="9"/>
      <c r="B466" s="9"/>
      <c r="C466" s="9" t="s">
        <v>84</v>
      </c>
      <c r="D466" s="10" t="s">
        <v>38</v>
      </c>
      <c r="E466" s="21">
        <v>9100</v>
      </c>
      <c r="F466" s="22">
        <v>9100</v>
      </c>
      <c r="G466" s="24">
        <f t="shared" si="7"/>
        <v>1</v>
      </c>
    </row>
    <row r="467" spans="1:7" ht="25.5">
      <c r="A467" s="9"/>
      <c r="B467" s="9">
        <v>92605</v>
      </c>
      <c r="C467" s="9"/>
      <c r="D467" s="10" t="s">
        <v>130</v>
      </c>
      <c r="E467" s="21">
        <f>SUM(E468:E469)</f>
        <v>190200</v>
      </c>
      <c r="F467" s="21">
        <f>SUM(F468:F469)</f>
        <v>189000</v>
      </c>
      <c r="G467" s="24">
        <f t="shared" si="7"/>
        <v>0.9936908517350158</v>
      </c>
    </row>
    <row r="468" spans="1:7" ht="51">
      <c r="A468" s="9"/>
      <c r="B468" s="5"/>
      <c r="C468" s="9" t="s">
        <v>229</v>
      </c>
      <c r="D468" s="10" t="s">
        <v>230</v>
      </c>
      <c r="E468" s="21">
        <v>183000</v>
      </c>
      <c r="F468" s="22">
        <v>183000</v>
      </c>
      <c r="G468" s="24">
        <f t="shared" si="7"/>
        <v>1</v>
      </c>
    </row>
    <row r="469" spans="1:7" ht="25.5">
      <c r="A469" s="9"/>
      <c r="B469" s="5"/>
      <c r="C469" s="9" t="s">
        <v>72</v>
      </c>
      <c r="D469" s="10" t="s">
        <v>257</v>
      </c>
      <c r="E469" s="21">
        <v>7200</v>
      </c>
      <c r="F469" s="22">
        <v>6000</v>
      </c>
      <c r="G469" s="24">
        <f t="shared" si="7"/>
        <v>0.8333333333333334</v>
      </c>
    </row>
    <row r="470" spans="1:7" ht="12.75">
      <c r="A470" s="9"/>
      <c r="B470" s="13" t="s">
        <v>165</v>
      </c>
      <c r="C470" s="11"/>
      <c r="D470" s="10" t="s">
        <v>87</v>
      </c>
      <c r="E470" s="21">
        <f>E471+E472</f>
        <v>18461</v>
      </c>
      <c r="F470" s="21">
        <f>F471+F472</f>
        <v>17639.2</v>
      </c>
      <c r="G470" s="24">
        <f t="shared" si="7"/>
        <v>0.9554845349656031</v>
      </c>
    </row>
    <row r="471" spans="1:7" ht="12.75">
      <c r="A471" s="9"/>
      <c r="B471" s="13"/>
      <c r="C471" s="9" t="s">
        <v>65</v>
      </c>
      <c r="D471" s="10" t="s">
        <v>20</v>
      </c>
      <c r="E471" s="21">
        <v>11624</v>
      </c>
      <c r="F471" s="22">
        <v>10802.2</v>
      </c>
      <c r="G471" s="24">
        <f t="shared" si="7"/>
        <v>0.929301445285616</v>
      </c>
    </row>
    <row r="472" spans="1:7" ht="12.75">
      <c r="A472" s="11"/>
      <c r="B472" s="5"/>
      <c r="C472" s="9">
        <v>4300</v>
      </c>
      <c r="D472" s="10" t="s">
        <v>14</v>
      </c>
      <c r="E472" s="21">
        <v>6837</v>
      </c>
      <c r="F472" s="22">
        <v>6837</v>
      </c>
      <c r="G472" s="24">
        <f t="shared" si="7"/>
        <v>1</v>
      </c>
    </row>
    <row r="473" spans="1:7" ht="15.75" customHeight="1">
      <c r="A473" s="11"/>
      <c r="B473" s="9"/>
      <c r="C473" s="5"/>
      <c r="D473" s="6" t="s">
        <v>205</v>
      </c>
      <c r="E473" s="19">
        <f>E11+E21+E33+E44+E54+E61+E106+E112+E136+E139+E146+E275+E298+E367+E389+E399+E424+E445</f>
        <v>42836032.31</v>
      </c>
      <c r="F473" s="19">
        <f>F11+F21+F33+F44+F54+F61+F106+F112+F136+F139+F146+F275+F298+F367+F389+F399+F424+F445</f>
        <v>40884444.15999999</v>
      </c>
      <c r="G473" s="23">
        <f t="shared" si="7"/>
        <v>0.9544405014947097</v>
      </c>
    </row>
    <row r="474" ht="15.75" customHeight="1"/>
    <row r="475" ht="14.25" customHeight="1"/>
    <row r="476" ht="16.5" customHeight="1"/>
    <row r="477" ht="17.25" customHeight="1"/>
    <row r="478" ht="20.25" customHeight="1"/>
    <row r="479" ht="27" customHeight="1"/>
    <row r="484" spans="1:7" s="8" customFormat="1" ht="12.75">
      <c r="A484" s="1"/>
      <c r="B484" s="1"/>
      <c r="C484" s="1"/>
      <c r="D484" s="2"/>
      <c r="E484" s="3"/>
      <c r="F484" s="3"/>
      <c r="G484" s="3"/>
    </row>
    <row r="494" ht="38.25" customHeight="1"/>
    <row r="495" ht="38.25" customHeight="1"/>
    <row r="496" spans="1:7" s="8" customFormat="1" ht="12.75">
      <c r="A496" s="1"/>
      <c r="B496" s="1"/>
      <c r="C496" s="1"/>
      <c r="D496" s="2"/>
      <c r="E496" s="3"/>
      <c r="F496" s="3"/>
      <c r="G496" s="3"/>
    </row>
    <row r="503" ht="12.75">
      <c r="H503" s="17"/>
    </row>
    <row r="504" ht="12.75">
      <c r="H504" s="17"/>
    </row>
    <row r="528" ht="12.75">
      <c r="H528" s="17"/>
    </row>
    <row r="529" ht="12.75">
      <c r="H529" s="17"/>
    </row>
    <row r="550" ht="12.75">
      <c r="H550" s="17"/>
    </row>
    <row r="551" ht="12.75">
      <c r="H551" s="17"/>
    </row>
    <row r="597" spans="1:7" s="8" customFormat="1" ht="12.75">
      <c r="A597" s="1"/>
      <c r="B597" s="1"/>
      <c r="C597" s="1"/>
      <c r="D597" s="2"/>
      <c r="E597" s="3"/>
      <c r="F597" s="3"/>
      <c r="G597" s="3"/>
    </row>
    <row r="613" spans="1:7" s="8" customFormat="1" ht="12.75">
      <c r="A613" s="1"/>
      <c r="B613" s="1"/>
      <c r="C613" s="1"/>
      <c r="D613" s="2"/>
      <c r="E613" s="3"/>
      <c r="F613" s="3"/>
      <c r="G613" s="3"/>
    </row>
    <row r="614" ht="39" customHeight="1"/>
  </sheetData>
  <sheetProtection/>
  <mergeCells count="4">
    <mergeCell ref="E3:G3"/>
    <mergeCell ref="E2:G2"/>
    <mergeCell ref="E4:G4"/>
    <mergeCell ref="A6:G6"/>
  </mergeCells>
  <printOptions horizontalCentered="1"/>
  <pageMargins left="0" right="0" top="0.984251968503937" bottom="0.984251968503937" header="0" footer="0.3937007874015748"/>
  <pageSetup horizontalDpi="300" verticalDpi="3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</dc:creator>
  <cp:keywords/>
  <dc:description/>
  <cp:lastModifiedBy>SKARBNIK</cp:lastModifiedBy>
  <cp:lastPrinted>2013-03-28T13:16:36Z</cp:lastPrinted>
  <dcterms:created xsi:type="dcterms:W3CDTF">2005-10-26T06:25:48Z</dcterms:created>
  <dcterms:modified xsi:type="dcterms:W3CDTF">2013-03-28T13:41:58Z</dcterms:modified>
  <cp:category/>
  <cp:version/>
  <cp:contentType/>
  <cp:contentStatus/>
</cp:coreProperties>
</file>